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ngorgwynedd.sharepoint.com/sites/FfyniantCyffredinGogleddCymru/Cyfarfodydd  Meetings/Webinar - claim process/2024-01-17 Cymraeg/"/>
    </mc:Choice>
  </mc:AlternateContent>
  <xr:revisionPtr revIDLastSave="114" documentId="13_ncr:1_{93325F72-1D5D-4A6F-BF25-639DF992FCD9}" xr6:coauthVersionLast="47" xr6:coauthVersionMax="47" xr10:uidLastSave="{08D623E0-EE3D-442A-AE72-238C71F7CEC2}"/>
  <bookViews>
    <workbookView xWindow="20370" yWindow="-3225" windowWidth="29040" windowHeight="15840" firstSheet="3" activeTab="9" xr2:uid="{00000000-000D-0000-FFFF-FFFF00000000}"/>
  </bookViews>
  <sheets>
    <sheet name="Nodiadau Canllaw" sheetId="1" r:id="rId1"/>
    <sheet name="Datganiad Hawlio" sheetId="2" r:id="rId2"/>
    <sheet name="Cynllun Cyflawni a Cherrig Mill" sheetId="3" r:id="rId3"/>
    <sheet name="Rhestr Trafodion Gwariant" sheetId="4" r:id="rId4"/>
    <sheet name="Dadansoddiad Ariannol SPF" sheetId="17" r:id="rId5"/>
    <sheet name="Allbynnau SPF" sheetId="5" r:id="rId6"/>
    <sheet name="Canlyniadau SPF" sheetId="6" r:id="rId7"/>
    <sheet name="Cofrestr Asedau" sheetId="7" r:id="rId8"/>
    <sheet name="Caffael" sheetId="8" r:id="rId9"/>
    <sheet name="Cofrestr Risg" sheetId="9" r:id="rId10"/>
    <sheet name="Risk Guidance" sheetId="10" state="hidden" r:id="rId11"/>
    <sheet name="Data lists" sheetId="11" state="hidden" r:id="rId12"/>
    <sheet name="Interventions" sheetId="12" state="hidden" r:id="rId13"/>
    <sheet name="Output Outcome" sheetId="13" state="hidden" r:id="rId14"/>
    <sheet name="Sheet2" sheetId="14" state="hidden" r:id="rId15"/>
  </sheets>
  <externalReferences>
    <externalReference r:id="rId16"/>
  </externalReferences>
  <definedNames>
    <definedName name="_xlnm.Print_Area" localSheetId="5">'Allbynnau SPF'!$A$6:$Y$18</definedName>
    <definedName name="_xlnm.Print_Area" localSheetId="8">Caffael!$A$6:$G$17</definedName>
    <definedName name="_xlnm.Print_Area" localSheetId="6">'Canlyniadau SPF'!$A$6:$Y$22</definedName>
    <definedName name="_xlnm.Print_Area" localSheetId="7">'Cofrestr Asedau'!$A$6:$K$56</definedName>
    <definedName name="_xlnm.Print_Area" localSheetId="2">'Cynllun Cyflawni a Cherrig Mill'!$A$6:$F$18</definedName>
    <definedName name="_xlnm.Print_Area" localSheetId="1">'Datganiad Hawlio'!$A$1:$F$41</definedName>
    <definedName name="_xlnm.Print_Area" localSheetId="3">'Rhestr Trafodion Gwariant'!$A$25:$BP$38</definedName>
    <definedName name="Cover_sheet" localSheetId="8">#REF!</definedName>
    <definedName name="Cover_sheet" localSheetId="4">#REF!</definedName>
    <definedName name="Cover_sheet">#REF!</definedName>
    <definedName name="E.Total_subcontract_cost" localSheetId="8">#REF!</definedName>
    <definedName name="E.Total_subcontract_cost" localSheetId="4">#REF!</definedName>
    <definedName name="E.Total_subcontract_cost">#REF!</definedName>
    <definedName name="Table_of_contents" localSheetId="8">#REF!</definedName>
    <definedName name="Table_of_contents" localSheetId="4">#REF!</definedName>
    <definedName name="Table_of_contents">#REF!</definedName>
    <definedName name="_xlnm.Print_Titles" localSheetId="9">'Cofrestr Risg'!$12:$12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2" i="17" l="1"/>
  <c r="F41" i="17"/>
  <c r="E41" i="17"/>
  <c r="G41" i="17" s="1"/>
  <c r="D41" i="17"/>
  <c r="C41" i="17"/>
  <c r="F40" i="17"/>
  <c r="F42" i="17" s="1"/>
  <c r="E40" i="17"/>
  <c r="E42" i="17" s="1"/>
  <c r="D40" i="17"/>
  <c r="C40" i="17"/>
  <c r="E19" i="17"/>
  <c r="D19" i="17"/>
  <c r="C19" i="17"/>
  <c r="D12" i="17"/>
  <c r="C12" i="17"/>
  <c r="E12" i="17" s="1"/>
  <c r="H41" i="17" l="1"/>
  <c r="G42" i="17"/>
  <c r="G40" i="17"/>
  <c r="D42" i="17"/>
  <c r="H42" i="17" s="1"/>
  <c r="H40" i="17"/>
  <c r="M36" i="4" l="1"/>
  <c r="M37" i="4" l="1"/>
  <c r="X22" i="6" l="1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V11" i="5"/>
  <c r="X18" i="5"/>
  <c r="W18" i="5"/>
  <c r="V18" i="5"/>
  <c r="X17" i="5"/>
  <c r="W17" i="5"/>
  <c r="V17" i="5"/>
  <c r="X16" i="5"/>
  <c r="W16" i="5"/>
  <c r="V16" i="5"/>
  <c r="X15" i="5"/>
  <c r="W15" i="5"/>
  <c r="V15" i="5"/>
  <c r="X14" i="5"/>
  <c r="W14" i="5"/>
  <c r="V14" i="5"/>
  <c r="X13" i="5"/>
  <c r="W13" i="5"/>
  <c r="V13" i="5"/>
  <c r="X12" i="5"/>
  <c r="W12" i="5"/>
  <c r="V12" i="5"/>
  <c r="X11" i="5"/>
  <c r="W11" i="5"/>
  <c r="C22" i="2"/>
  <c r="D22" i="2"/>
  <c r="E21" i="2"/>
  <c r="F21" i="2" s="1"/>
  <c r="E20" i="2"/>
  <c r="F20" i="2" s="1"/>
  <c r="E19" i="2"/>
  <c r="E18" i="2"/>
  <c r="F18" i="2" s="1"/>
  <c r="B22" i="2"/>
  <c r="P26" i="9"/>
  <c r="K26" i="9"/>
  <c r="P25" i="9"/>
  <c r="K25" i="9"/>
  <c r="P24" i="9"/>
  <c r="K24" i="9"/>
  <c r="P23" i="9"/>
  <c r="K23" i="9"/>
  <c r="P22" i="9"/>
  <c r="K22" i="9"/>
  <c r="P21" i="9"/>
  <c r="K21" i="9"/>
  <c r="P20" i="9"/>
  <c r="K20" i="9"/>
  <c r="P19" i="9"/>
  <c r="K19" i="9"/>
  <c r="P18" i="9"/>
  <c r="K18" i="9"/>
  <c r="P17" i="9"/>
  <c r="K17" i="9"/>
  <c r="P16" i="9"/>
  <c r="K16" i="9"/>
  <c r="P15" i="9"/>
  <c r="K15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P14" i="9"/>
  <c r="K14" i="9"/>
  <c r="X13" i="6"/>
  <c r="W13" i="6"/>
  <c r="V13" i="6"/>
  <c r="X12" i="6"/>
  <c r="W12" i="6"/>
  <c r="V12" i="6"/>
  <c r="X11" i="6"/>
  <c r="W11" i="6"/>
  <c r="V11" i="6"/>
  <c r="X10" i="6"/>
  <c r="W10" i="6"/>
  <c r="V10" i="6"/>
  <c r="X9" i="6"/>
  <c r="W9" i="6"/>
  <c r="V9" i="6"/>
  <c r="X8" i="6"/>
  <c r="W8" i="6"/>
  <c r="V8" i="6"/>
  <c r="X9" i="5"/>
  <c r="W9" i="5"/>
  <c r="V9" i="5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BP36" i="4"/>
  <c r="BO36" i="4"/>
  <c r="BN36" i="4"/>
  <c r="BM36" i="4"/>
  <c r="BL36" i="4"/>
  <c r="BL38" i="4" s="1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V38" i="4" s="1"/>
  <c r="AU36" i="4"/>
  <c r="AT36" i="4"/>
  <c r="AS36" i="4"/>
  <c r="AR36" i="4"/>
  <c r="AQ36" i="4"/>
  <c r="AP36" i="4"/>
  <c r="AO36" i="4"/>
  <c r="AN36" i="4"/>
  <c r="AN38" i="4" s="1"/>
  <c r="AM36" i="4"/>
  <c r="AL36" i="4"/>
  <c r="AK36" i="4"/>
  <c r="AJ36" i="4"/>
  <c r="AI36" i="4"/>
  <c r="AH36" i="4"/>
  <c r="AG36" i="4"/>
  <c r="AF36" i="4"/>
  <c r="AF38" i="4" s="1"/>
  <c r="AE36" i="4"/>
  <c r="AD36" i="4"/>
  <c r="AC36" i="4"/>
  <c r="AB36" i="4"/>
  <c r="AA36" i="4"/>
  <c r="Z36" i="4"/>
  <c r="Y36" i="4"/>
  <c r="Y38" i="4" s="1"/>
  <c r="X36" i="4"/>
  <c r="X38" i="4" s="1"/>
  <c r="W36" i="4"/>
  <c r="V36" i="4"/>
  <c r="U36" i="4"/>
  <c r="T36" i="4"/>
  <c r="S36" i="4"/>
  <c r="R36" i="4"/>
  <c r="Q36" i="4"/>
  <c r="P36" i="4"/>
  <c r="P38" i="4" s="1"/>
  <c r="M38" i="4"/>
  <c r="N35" i="4"/>
  <c r="BQ33" i="4"/>
  <c r="N33" i="4"/>
  <c r="BQ32" i="4"/>
  <c r="N32" i="4"/>
  <c r="BQ31" i="4"/>
  <c r="N31" i="4"/>
  <c r="BQ30" i="4"/>
  <c r="N30" i="4"/>
  <c r="BQ29" i="4"/>
  <c r="BQ28" i="4"/>
  <c r="BQ27" i="4"/>
  <c r="BQ26" i="4"/>
  <c r="E17" i="2"/>
  <c r="BD38" i="4" l="1"/>
  <c r="AR38" i="4"/>
  <c r="BH38" i="4"/>
  <c r="AB38" i="4"/>
  <c r="AJ38" i="4"/>
  <c r="AZ38" i="4"/>
  <c r="AA38" i="4"/>
  <c r="AI38" i="4"/>
  <c r="AQ38" i="4"/>
  <c r="AY38" i="4"/>
  <c r="BG38" i="4"/>
  <c r="BO38" i="4"/>
  <c r="Q38" i="4"/>
  <c r="W38" i="4"/>
  <c r="AE38" i="4"/>
  <c r="AM38" i="4"/>
  <c r="AU38" i="4"/>
  <c r="BC38" i="4"/>
  <c r="BK38" i="4"/>
  <c r="E22" i="2"/>
  <c r="F19" i="2"/>
  <c r="F17" i="2"/>
  <c r="S38" i="4"/>
  <c r="T38" i="4"/>
  <c r="U38" i="4"/>
  <c r="AK38" i="4"/>
  <c r="AS38" i="4"/>
  <c r="BA38" i="4"/>
  <c r="BI38" i="4"/>
  <c r="AC38" i="4"/>
  <c r="AH38" i="4"/>
  <c r="AP38" i="4"/>
  <c r="AX38" i="4"/>
  <c r="BF38" i="4"/>
  <c r="BN38" i="4"/>
  <c r="R38" i="4"/>
  <c r="BP38" i="4"/>
  <c r="Z38" i="4"/>
  <c r="V38" i="4"/>
  <c r="AD38" i="4"/>
  <c r="AL38" i="4"/>
  <c r="AT38" i="4"/>
  <c r="BB38" i="4"/>
  <c r="BJ38" i="4"/>
  <c r="BQ37" i="4"/>
  <c r="AG38" i="4"/>
  <c r="AO38" i="4"/>
  <c r="AW38" i="4"/>
  <c r="BE38" i="4"/>
  <c r="BM38" i="4"/>
  <c r="BQ36" i="4"/>
  <c r="F22" i="2" l="1"/>
  <c r="BQ38" i="4"/>
</calcChain>
</file>

<file path=xl/sharedStrings.xml><?xml version="1.0" encoding="utf-8"?>
<sst xmlns="http://schemas.openxmlformats.org/spreadsheetml/2006/main" count="4348" uniqueCount="1121">
  <si>
    <t xml:space="preserve">Cronfa Ffyniant Gyffredin: Gogledd Cymru - Canllawiau Ffurflen Hawlio Grant </t>
  </si>
  <si>
    <t>Cyflwyniad</t>
  </si>
  <si>
    <r>
      <t xml:space="preserve"> - Dylid cwblhau'r ffurflen gais hon ar ddiwedd y cyfnod hawlio a dim ond gwariant sydd wedi'i gymeradwyo y dylid ei gynnwys.
 - Dylid cyflwyno hawliadau bob chwarter yn unol â dyddiadau cymeradwy'r cylch hawlio, fel y nodir yn eich llythyr cytundeb arian grant.  
 - Gwiriwch bod manylion y prosiect sydd wedi'u nodi yn y celloedd glas golau yn gywir a hysbyswch y Gronfa Ffyniant Gyffredin: tîm Gogledd Cymru ynghylch unrhyw anghysondebau.  
 - Dylid defnyddio'r templed ffurflen gais a gyflwynwyd gan Y Gronfa Ffyniant Gyffredin: tîm Gogledd Cymru ar gyfer pob hawliad a gyflwynir drwy gydol oes y prosiect.   
 - </t>
    </r>
    <r>
      <rPr>
        <b/>
        <sz val="11"/>
        <color rgb="FF000000"/>
        <rFont val="Segoe UI"/>
        <family val="2"/>
      </rPr>
      <t xml:space="preserve">Rydym yn eich cynghori i arbed copi o'r templed er mwyn ei gwblhau a'i gyflwyno ymhob chwarter.
</t>
    </r>
    <r>
      <rPr>
        <sz val="11"/>
        <color rgb="FF000000"/>
        <rFont val="Segoe UI"/>
        <family val="2"/>
      </rPr>
      <t xml:space="preserve"> - Gwnewch yn siwr eich bod yn sgrolio ar draws ac i lawr pob taflen waith ar y ffurflen hawlio
</t>
    </r>
    <r>
      <rPr>
        <b/>
        <sz val="11"/>
        <color rgb="FF000000"/>
        <rFont val="Segoe UI"/>
        <family val="2"/>
      </rPr>
      <t>Yn ogystal â'r ffurflen hawlio hon, rhaid i chi gwblhau a chyflwyno adroddiad cynnydd</t>
    </r>
    <r>
      <rPr>
        <sz val="11"/>
        <color rgb="FF000000"/>
        <rFont val="Segoe UI"/>
        <family val="2"/>
      </rPr>
      <t>.  Mae gofyn i chi gyflwyno adroddiad cynnydd bob chwarter, hyd yn oed os nad ydych yn cyflwyno cais ariannol. Gall methu â darparu adroddiad cynnydd neu gyflwyno ffurflenni anghyflawn arwain at oedi cyn talu eich hawliad.  Hefyd, fe allai arwain at ymweliad monitro wedi'i dargedu i'ch prosiect.</t>
    </r>
  </si>
  <si>
    <t>Sut i lenwi'r ffurflen hawlio</t>
  </si>
  <si>
    <t xml:space="preserve"> Mae adrannau penodol o'r hawliad wedi'u lliwio.  
</t>
  </si>
  <si>
    <t xml:space="preserve">Nodwch y wybodaeth yn y celloedd gwyn.  </t>
  </si>
  <si>
    <t xml:space="preserve">Mae'r celloedd glas golau yn cynnwys gwerthoedd o Atodlen B y ffurflen gais prosiect cymeradwy.  Mae copi o'r ffurflen gais gymeradwy wedi'i chynnwys yng Nghytundeb Arian Grant y prosiect.   </t>
  </si>
  <si>
    <t xml:space="preserve">Mae celloedd llwyd yn werthoedd neu'n fformiwlâu sydd wedi'u penderfynu eisoes.  Ni ellir eu golygu.  </t>
  </si>
  <si>
    <t>Sut i gyflwyno'r ffurflen hawlio</t>
  </si>
  <si>
    <r>
      <t>E-bostio'r Ffurflen Hawlio a'r Adroddiad Cynnydd i: ffyniantgyffredingogledd.cymru</t>
    </r>
    <r>
      <rPr>
        <b/>
        <sz val="11"/>
        <color rgb="FF000000"/>
        <rFont val="Segoe UI"/>
        <family val="2"/>
      </rPr>
      <t xml:space="preserve">@gwynedd.llyw.cymru 
</t>
    </r>
    <r>
      <rPr>
        <sz val="11"/>
        <color rgb="FF000000"/>
        <rFont val="Segoe UI"/>
        <family val="2"/>
      </rPr>
      <t xml:space="preserve">
Dylai enw'r ffeil ar gyfer y ffurflen hawlio gynnwys y cyfeirnod prosiect 3 rhif a rhif yr hawliad.  E.e.  "001_Hawliad1"</t>
    </r>
  </si>
  <si>
    <t>Cronfa Ffyniant Gyffredin: Gogledd Cymru - Datganiad Hawlio</t>
  </si>
  <si>
    <t xml:space="preserve">Dylai'r ffurflen hawlio hon gael ei llofnodi gan swyddog sydd wedi'i awdurdodi'n ddyledus.  </t>
  </si>
  <si>
    <t xml:space="preserve">Derbynnydd y Grant </t>
  </si>
  <si>
    <t>Engraifft 1</t>
  </si>
  <si>
    <t>Enw’r Prosiect</t>
  </si>
  <si>
    <t>Gerddi Cymunedol</t>
  </si>
  <si>
    <t>Cyfeirnod y Prosiect</t>
  </si>
  <si>
    <t>Dyddiad Dechrau’r Prosiect</t>
  </si>
  <si>
    <t>dim ond costau o'r dyddiad yma sydd yn gymwys i'w hawlio</t>
  </si>
  <si>
    <t>Nodwch rif yr hawliad, amrediad dyddiad y cyfnod hawlio a p'un ai hwn yw'r hawliad terfynol.</t>
  </si>
  <si>
    <t>Rhif yr Hawliad</t>
  </si>
  <si>
    <t>Cyfnod Hawlio O</t>
  </si>
  <si>
    <t>Cyfnod Hawlio Hyd at</t>
  </si>
  <si>
    <t xml:space="preserve"> Hawliad Terfynol</t>
  </si>
  <si>
    <t>Ambell fformat yn anghywir yn y cell yma, yn dangos rhif yn lle dyddiad. Anfonwch fewn a mi wnawn ni ei gywiro</t>
  </si>
  <si>
    <t>Ie / Na</t>
  </si>
  <si>
    <r>
      <rPr>
        <b/>
        <sz val="11"/>
        <color rgb="FF000000"/>
        <rFont val="Segoe UI"/>
        <family val="2"/>
      </rPr>
      <t xml:space="preserve">Bydd angen i chi lenwi'r manylion ar gyfer y Crynodeb Hawliad Gwariant
</t>
    </r>
    <r>
      <rPr>
        <sz val="11"/>
        <color rgb="FF000000"/>
        <rFont val="Segoe UI"/>
        <family val="2"/>
      </rPr>
      <t>a) cyfanswm y gwariant UKSPF a'r gwariant arian cyfatebol a hawliwyd/adroddwyd amdano yn flaenorol 
2) cyfanswm y gwariant UKSPF a'r gwariant arian cyfatebol yn ystod y cyfnod hawlio hwn.  Dylai'r cyfanswm ar gyfer y golofn hon gyd-fynd â chyfanswm y gwariant sy'n cael ei ddatgan ar y tab Rhestr Trafodion Gwariant.</t>
    </r>
  </si>
  <si>
    <t>Crynodeb Hawliad Gwariant</t>
  </si>
  <si>
    <t>1)</t>
  </si>
  <si>
    <t>2)</t>
  </si>
  <si>
    <t>Gwariant Cymwys</t>
  </si>
  <si>
    <r>
      <rPr>
        <b/>
        <sz val="11"/>
        <color rgb="FFFFFFFF"/>
        <rFont val="Segoe UI"/>
        <family val="2"/>
      </rPr>
      <t>Cyfanswm y gwariant sydd wedi'i gymeradwyo</t>
    </r>
    <r>
      <rPr>
        <sz val="11"/>
        <color rgb="FFFFFFFF"/>
        <rFont val="Segoe UI"/>
        <family val="2"/>
      </rPr>
      <t xml:space="preserve"> 
yn unol â'r Cytundeb Cyllid Grant</t>
    </r>
  </si>
  <si>
    <t xml:space="preserve">Cyfanswm y gwariant  blaenorol
</t>
  </si>
  <si>
    <r>
      <rPr>
        <b/>
        <sz val="11"/>
        <color rgb="FFFFFFFF"/>
        <rFont val="Segoe UI"/>
        <family val="2"/>
      </rPr>
      <t xml:space="preserve">Cyfanswm y gwariant yn y cyfnod hawlio hwn 
</t>
    </r>
    <r>
      <rPr>
        <sz val="11"/>
        <color rgb="FFFFFFFF"/>
        <rFont val="Segoe UI"/>
        <family val="2"/>
      </rPr>
      <t>yn unol â'r tab Rhestr Trafodion Gwariant</t>
    </r>
  </si>
  <si>
    <r>
      <rPr>
        <b/>
        <sz val="11"/>
        <color rgb="FFFFFFFF"/>
        <rFont val="Segoe UI"/>
        <family val="2"/>
      </rPr>
      <t xml:space="preserve">Cyfanswm gwariant 
a hawliwyd hyd yma
</t>
    </r>
    <r>
      <rPr>
        <sz val="11"/>
        <color rgb="FFFFFFFF"/>
        <rFont val="Segoe UI"/>
        <family val="2"/>
      </rPr>
      <t>(Ddim yn fwy na chyfanswm y gwariant cymeradwy)</t>
    </r>
  </si>
  <si>
    <r>
      <rPr>
        <b/>
        <sz val="11"/>
        <color rgb="FFFFFFFF"/>
        <rFont val="Segoe UI"/>
        <family val="2"/>
      </rPr>
      <t>Gwariant sy'n weddill</t>
    </r>
    <r>
      <rPr>
        <sz val="11"/>
        <color rgb="FFFFFFFF"/>
        <rFont val="Segoe UI"/>
        <family val="2"/>
      </rPr>
      <t xml:space="preserve"> 
(i'w hawlio mewn hawliadau yn y dyfodol)
</t>
    </r>
  </si>
  <si>
    <t xml:space="preserve">Cyfanswm grant Cyfalaf UKSPF </t>
  </si>
  <si>
    <t>Cyfanswm grant Refeniw UKSPF</t>
  </si>
  <si>
    <t>Cyfanswm arian cyfatebol</t>
  </si>
  <si>
    <t>Nid oes arian cyfatebol i pob prosiect.  Dim ond arian cyfatebol sydd wedi ei gymeradwyo sydd angen nodi yma</t>
  </si>
  <si>
    <t>dim yn berthnasol i pob prosiect</t>
  </si>
  <si>
    <t>Cyfanswm Cost y Prosiect</t>
  </si>
  <si>
    <t>Colofn D -angen sicrhau bod y ffigyrau yma yn  cyd fynd a tab Rhestr Trafodion gwariant</t>
  </si>
  <si>
    <t>Ardystiad Llofnodwr Awdurdodedig</t>
  </si>
  <si>
    <t xml:space="preserve">Tystiaf hyd eithaf fy ngwybodaeth a'm cred, fod y wybodaeth sydd wedi'i chynnwys yn yr hawliad hwn, yr adroddiad cynnydd a'r ddogfen/dogfennau ategol, yn gywir. </t>
  </si>
  <si>
    <t>Tystiaf nad oes unrhyw wariant neu arian cyfatebol sy'n cael ei ddatgan wedi cael ei hawlio neu wedi'i gynnwys mewn unrhyw ffynonellau ariannu eraill (wedi'i ariannu ddwywaith).</t>
  </si>
  <si>
    <t>Wrth lofnodi'r ffurflen hon, rwyf hefyd yn cadarnhau bod yr holl asedau sydd wedi'u prynu â'r buddsoddiad UKSPF yn parhau i gael eu defnyddio ar gyfer y diben cymeradwy ac nad ydynt wedi'u trosglwyddo i berson / sefydliad arall nac wedi'u gwaredu.</t>
  </si>
  <si>
    <t>Rwyf yn cadarnhau y bydd yr holl ddogfennau sy'n ymwneud â'r prosiect yn cael eu cadw am 10 mlynedd ar ôl taliad olaf y grant ac y byddant ar gael ar gyfer unrhyw ddibenion archwilio yn y dyfodol.</t>
  </si>
  <si>
    <t xml:space="preserve">Rwyf wedi cwblhau'r tab caffael ac wedi cadw'r dogfennau ategol. </t>
  </si>
  <si>
    <t>Rwyf wedi cydymffurfio â'r canllawiau brandio a chyhoeddusrwydd ac wedi cadw'r dystiolaeth ategol.</t>
  </si>
  <si>
    <t>Enw</t>
  </si>
  <si>
    <t xml:space="preserve">Llofnod </t>
  </si>
  <si>
    <t>Swydd yn y Sefydliad</t>
  </si>
  <si>
    <t>Dyddiad</t>
  </si>
  <si>
    <t>Cynllun Cyflawni a Cherrig Milltir</t>
  </si>
  <si>
    <r>
      <rPr>
        <b/>
        <sz val="11"/>
        <color rgb="FF000000"/>
        <rFont val="Segoe UI"/>
        <family val="2"/>
      </rPr>
      <t>Rhowch ddiweddariad ar eich cynllun cyflawni prosiect.</t>
    </r>
    <r>
      <rPr>
        <sz val="11"/>
        <color rgb="FF000000"/>
        <rFont val="Segoe UI"/>
        <family val="2"/>
      </rPr>
      <t xml:space="preserve">  Gweler isod y cynllun cyflawni prosiect, fel y manylir arno yn Atodlen B eich ffurflen gais cymeradwy.   
Os bu oedi, nodwch y dyddiad diwygiedig yr ydych yn disgwyl cyflawni ac eglurwch y rhesymau am hyn. </t>
    </r>
  </si>
  <si>
    <t>Carreg Filltir neu Becyn Gwaith Cytunedig</t>
  </si>
  <si>
    <t>Dyddiad dechrau</t>
  </si>
  <si>
    <t>Dyddiad gorffen</t>
  </si>
  <si>
    <t>Wedi'i gyflawni hyd yma?
Do neu Naddo</t>
  </si>
  <si>
    <t xml:space="preserve">Dyddiad(au) Diwygiedig </t>
  </si>
  <si>
    <t>Sylwadau</t>
  </si>
  <si>
    <t>Caniatâd cynllunio</t>
  </si>
  <si>
    <t>Do</t>
  </si>
  <si>
    <t>Gwerthuso</t>
  </si>
  <si>
    <t>Naddo</t>
  </si>
  <si>
    <t>N/a</t>
  </si>
  <si>
    <t>Dim cynnigion wedi ei derbyn, ail hysybysebu tender, dyddiad cau 15/01/24</t>
  </si>
  <si>
    <t>Clirio'r safle</t>
  </si>
  <si>
    <t xml:space="preserve">Ychydig o oedi oherwydd y tywydd garw yn ddiweddar.  Yn disgwyl cwblhau mis yn hwyrach na'r rhagolwg.  </t>
  </si>
  <si>
    <t>Adeiladu</t>
  </si>
  <si>
    <t>Rhestr Trosglwyddiadau Gwariant</t>
  </si>
  <si>
    <r>
      <t xml:space="preserve">Rhestrwch yr holl eitemau gwariant, gan gynnwys gwariant arian cyfatebol, a wariwyd yn ystod y cyfnod hawlio. </t>
    </r>
    <r>
      <rPr>
        <sz val="11"/>
        <color rgb="FF444444"/>
        <rFont val="Segoe UI"/>
        <family val="2"/>
      </rPr>
      <t xml:space="preserve"> Dim ond gwariant sydd wedi'i gymeradwyo fel rhan o'r cytundeb cyllido grant a ellir ei hawlio.  Bydd angen egluro unrhyw gostau sy'n cael eu hawlio sy'n syrthio y tu allan i'r cyfnod hawlio yn y sylwadau ariannol.   Rhaid i bob gwariant y gelllir ei hawlio gael ei ddyddio ar ôl dyddiad dechrau eich prosiect a chyn y dyddiad cwblhau ariannol. </t>
    </r>
  </si>
  <si>
    <t>Cyfeirnod Colofn</t>
  </si>
  <si>
    <r>
      <rPr>
        <b/>
        <sz val="11"/>
        <rFont val="Segoe UI"/>
        <family val="2"/>
      </rPr>
      <t>Canllaw</t>
    </r>
    <r>
      <rPr>
        <sz val="11"/>
        <rFont val="Segoe UI"/>
        <family val="2"/>
      </rPr>
      <t xml:space="preserve">:  </t>
    </r>
  </si>
  <si>
    <t>Nodwch rif dogfen ar gyfer y trafodiad.  Gall y rhif hwn fod yn rif dilyniannol ar gyfer cyfnod hawlio neu eich cyfeirnod mewnol eich hun.</t>
  </si>
  <si>
    <t xml:space="preserve">Mae gwariant yn gyfalaf neu refeniw.  </t>
  </si>
  <si>
    <t>Pennawd cost cymwys fel y nodir yn Atodlen B eich ffurflen gais gymeradwy.</t>
  </si>
  <si>
    <t>Disgrifiad llawn o'r eitem gwariant.</t>
  </si>
  <si>
    <t>Enw’r cyflenwr, credydwr/talai neu weithiwr:</t>
  </si>
  <si>
    <t>Anfoneb/derbynneb neu rif cyfeirnod.</t>
  </si>
  <si>
    <t>Dyddiad anfoneb neu ddyddiad y trafodiad.</t>
  </si>
  <si>
    <t>Cyfanswm net yr anfoneb (ac eithrio TAW).</t>
  </si>
  <si>
    <t>Gwerth TAW ar yr anfoneb/derbynneb.  £0.00 os nad oes TAW.</t>
  </si>
  <si>
    <t>Cyfanswm swm gros y trafodyn (gan gynnwys TAW).  Bydd hyn yn cyfrifo'r cyfanswm sydd i'w dalu i'r cyflenwr yn awtomatig.</t>
  </si>
  <si>
    <t>Os yn berthnasol, yr elfen TAW nad oes modd ei adennill gan HMRC. Dim ond yr elfen hon o TAW ellir ei chynnwys yn swm hawliad eich prosiect.</t>
  </si>
  <si>
    <t>Cyfanswm y swm hawliad prosiect sy'n cael ei hawlio yn erbyn y prosiect.  Os yw'r swm yn wahanol i'r cyfanswm Net yn ogystal ag unrhyw TAW nad oes modd ei adennill, nodwch sylw ategol.</t>
  </si>
  <si>
    <t>Cyfran y treuliau i'w hawlio fel grant UKSPF.</t>
  </si>
  <si>
    <t>Bydd y swm Arian Cyfatebol yn cael ei gyfrifo yn awtomatig.  Dyma gyfanswm swm hawliad y prosiect llai'r swm grant UKSPF.</t>
  </si>
  <si>
    <t>Sylwadau ategol yn ymwneud â'r gwariant a'r symiau a hawlir.  E.e. Gwariant y tu allan i'r cyfnod hawlio / Canran y TAW nad oes modd ei adennill / Dim ond elfen o werth y trafodiad sy'n ymwneud â'r SPF.</t>
  </si>
  <si>
    <t>Swm UKSPF sy'n berthnasol i bob ymyrraeth cytunedig.  Rhaid i'r cyfanswm a ddyrennir yn erbyn yr ymyraethau fod yn gyfartal â chyfanswm y grant UKSPF yng Ngholofn 13.</t>
  </si>
  <si>
    <t>Rhif ID cyfeirnod y ddogfen</t>
  </si>
  <si>
    <t>Cyfalaf / Refeniw</t>
  </si>
  <si>
    <t>Pennawd Cost</t>
  </si>
  <si>
    <t>Disgrifiad o'r gwariant</t>
  </si>
  <si>
    <t>Enw'r Cyflenwr / Credydwr / Talai</t>
  </si>
  <si>
    <t>Rhif yr anfoneb / Cyfeirnod Talai</t>
  </si>
  <si>
    <t>Dyddiad Anfoneb / Dyddiad Trafodiad</t>
  </si>
  <si>
    <t>Swm y trafodyn ac eithrio TAW 
(Swm Net)</t>
  </si>
  <si>
    <t>TAW</t>
  </si>
  <si>
    <t>Cyfanswm y trafodiad (Gros)</t>
  </si>
  <si>
    <t>TAW nad oes modd ei adennill</t>
  </si>
  <si>
    <t>Cyfanswm hawliad y prosiect</t>
  </si>
  <si>
    <t xml:space="preserve">Swm Grant UKSPF </t>
  </si>
  <si>
    <t>Swm Arian Cyfatebol</t>
  </si>
  <si>
    <t xml:space="preserve">Sylwadau ategol neu fanylion unrhyw dybiaethau sy'n ymwneud â chostau. 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</si>
  <si>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</si>
  <si>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</si>
  <si>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</si>
  <si>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</si>
  <si>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</si>
  <si>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</si>
  <si>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</si>
  <si>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</si>
  <si>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</si>
  <si>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</si>
  <si>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</si>
  <si>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</si>
  <si>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</si>
  <si>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</si>
  <si>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</si>
  <si>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</si>
  <si>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</si>
  <si>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</si>
  <si>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</si>
  <si>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</si>
  <si>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</si>
  <si>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</si>
  <si>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</si>
  <si>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</si>
  <si>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</si>
  <si>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</si>
  <si>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</si>
  <si>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</si>
  <si>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</si>
  <si>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</si>
  <si>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</si>
  <si>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</si>
  <si>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</si>
  <si>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</si>
  <si>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</si>
  <si>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</si>
  <si>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</si>
  <si>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</si>
  <si>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</si>
  <si>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</si>
  <si>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</si>
  <si>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</si>
  <si>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</si>
  <si>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</si>
  <si>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</si>
  <si>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</si>
  <si>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</si>
  <si>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</si>
  <si>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</si>
  <si>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</si>
  <si>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</si>
  <si>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</si>
  <si>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</si>
  <si>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01-2023-12</t>
  </si>
  <si>
    <t>Cyfalaf</t>
  </si>
  <si>
    <t>Costau Adeiladu-Ffioedd Contractwr</t>
  </si>
  <si>
    <t>Costau Adeiladu Rhan 1</t>
  </si>
  <si>
    <t>T Hughes Builder</t>
  </si>
  <si>
    <t>INV 00001</t>
  </si>
  <si>
    <t>Dim ond 3% o TAW allwn adhawlio.  10% o costau yn arian cydariannu</t>
  </si>
  <si>
    <t>camgymeriad arferol yw bod y gwariant ddim yn cael ei nodi i'r ymyrraeth sydd wedi ei gymerdwyo o fewn Atodiad B</t>
  </si>
  <si>
    <t>02-2023-12</t>
  </si>
  <si>
    <t>Costau Ymgynghori</t>
  </si>
  <si>
    <t xml:space="preserve">Ffioedd </t>
  </si>
  <si>
    <t>Artwork Ltd</t>
  </si>
  <si>
    <t>INV 12345</t>
  </si>
  <si>
    <t xml:space="preserve"> -   </t>
  </si>
  <si>
    <t xml:space="preserve">Anfoneb yn hwyr ac heb ei gynnwys yn yr hawliad blaenorol </t>
  </si>
  <si>
    <t>03-2023-12</t>
  </si>
  <si>
    <t>Refeniw</t>
  </si>
  <si>
    <t>Costau staff cyflawni prosiectau</t>
  </si>
  <si>
    <t>Rheolwr Project</t>
  </si>
  <si>
    <t>J Blogs J0024</t>
  </si>
  <si>
    <t>J0024</t>
  </si>
  <si>
    <t>Wedi secondio i'r swydd 03/09/23 0.5FTE</t>
  </si>
  <si>
    <t>Sicrhau eich bod yn defnyddio y penawd gwariant cywir fel nodwyd yn eich Atodiad B</t>
  </si>
  <si>
    <t>04-2023-12</t>
  </si>
  <si>
    <t>Gorbenion/Llety</t>
  </si>
  <si>
    <t>Gorbenion</t>
  </si>
  <si>
    <t>Gorbenion Medi</t>
  </si>
  <si>
    <t>Cofiwch bod canllawiau ar top y tudalen yna i'ch cefnogi</t>
  </si>
  <si>
    <t>Os oes angen, mewnosodwch ragor o resi uwchben y llinell hon</t>
  </si>
  <si>
    <t>CYFANSWM UKSPF</t>
  </si>
  <si>
    <t>CYFALAF</t>
  </si>
  <si>
    <t>CYFALAF UKSPF</t>
  </si>
  <si>
    <t>REFENIW</t>
  </si>
  <si>
    <t>REFENIW UKSPF</t>
  </si>
  <si>
    <t>Dadansoddiad Ariannol SPF</t>
  </si>
  <si>
    <t>Ar gyfer prosiectau aml-awdurdod lleol, mae angen  dyrannu'r swm SPF perthnasol fesul ymyriaeth ac fesul ardal awdurdod lleol isod.</t>
  </si>
  <si>
    <t>Dylai cyfanswm y grant UKSPF a ddyrennir fesul Awdurdod Lleol ac ymyrraeth gyfateb i’r cyfansymiau ymyrraeth ar y tab Rhestr Trafodion Gwariant</t>
  </si>
  <si>
    <t>Conwy</t>
  </si>
  <si>
    <t>UKSPF Grant Cyfalaf</t>
  </si>
  <si>
    <t>UKSPFGrant Refeniw</t>
  </si>
  <si>
    <t>Blaenoriaeth Buddosddi</t>
  </si>
  <si>
    <t>Ymyrraeth</t>
  </si>
  <si>
    <t>CYFANSWM</t>
  </si>
  <si>
    <t>Cymuned a Lle</t>
  </si>
  <si>
    <t xml:space="preserve">W3 Creu a gwella mannau gwyrdd lleol </t>
  </si>
  <si>
    <t>Peidiwch a defnyddio  fformula a cofiwch roi 2 pwynt degol</t>
  </si>
  <si>
    <t>W4 Gwell cymorth ar gyfer sefydliadau diwyllannol, hanesyddol a threftadaeth</t>
  </si>
  <si>
    <t>Denbighshire</t>
  </si>
  <si>
    <t>UKSPF Grant Refeniw</t>
  </si>
  <si>
    <t>Cymunedau a Lle</t>
  </si>
  <si>
    <t>W3 Creu a gwella mannau gwyrdd lleol</t>
  </si>
  <si>
    <t>Gwynedd</t>
  </si>
  <si>
    <t>UKSPF Revenue Grant amount</t>
  </si>
  <si>
    <t>Investment Priority</t>
  </si>
  <si>
    <t>Intervention</t>
  </si>
  <si>
    <t>TOTAL</t>
  </si>
  <si>
    <t>Supporting Local Business</t>
  </si>
  <si>
    <t>W31 Support relevant feasibility studies</t>
  </si>
  <si>
    <t>People &amp; Skills</t>
  </si>
  <si>
    <t>W36 Enrichment &amp; volunteering activities</t>
  </si>
  <si>
    <t>W43 Funding to support engagement and softer skills development for young people</t>
  </si>
  <si>
    <t xml:space="preserve">£-   </t>
  </si>
  <si>
    <t>Isle of Anglesey</t>
  </si>
  <si>
    <t xml:space="preserve">Cyfanswm Grant SPF Cyfalaf dyranwyd i Awdurdod Lleol </t>
  </si>
  <si>
    <t xml:space="preserve">Cyfanswm Grant SPF Refeniw dyranwyd i Awdurdod Lleol </t>
  </si>
  <si>
    <t xml:space="preserve">UKSPF Swm Grant Cyfalaf SPF wedi nodi ar Rhestr Trafodion Gwariant </t>
  </si>
  <si>
    <t xml:space="preserve">UKSPF swm Grant Refeniw wedi nodi ar Rhestr Trafodion Gwariant  </t>
  </si>
  <si>
    <t>Os yn FALSE, mae angen gwirio Rhestr Trafodion Gwariant</t>
  </si>
  <si>
    <t>Blaenoriaeth Buddsoddi</t>
  </si>
  <si>
    <t>Cymunedau  a Lle</t>
  </si>
  <si>
    <t>Allbynnau SPF</t>
  </si>
  <si>
    <r>
      <t xml:space="preserve">Nodwch yr Allbynnau y mae'r prosiect wedi'u cyflawni yn ystod y cyfnod hawlio hwn a'r cyfanswm cronnus sydd wedi'i gyflawni hyd yma.  </t>
    </r>
    <r>
      <rPr>
        <sz val="11"/>
        <rFont val="Segoe UI"/>
        <family val="2"/>
      </rPr>
      <t xml:space="preserve">Gweler isod dargedau cymeradwy'r prosiect, fel sydd wedi'u nodi yn Atodlen B eich ffurflen gais cymeradwy. </t>
    </r>
    <r>
      <rPr>
        <b/>
        <sz val="11"/>
        <rFont val="Segoe UI"/>
        <family val="2"/>
      </rPr>
      <t xml:space="preserve"> 
</t>
    </r>
    <r>
      <rPr>
        <sz val="11"/>
        <rFont val="Segoe UI"/>
        <family val="2"/>
      </rPr>
      <t>Nodwch y dystiolaeth sydd gennych i gefnogi unrhyw allbynnau a gyflawnwyd hyd yma a hysbysu'ch cyswllt awdurdod lleol pe bai unrhyw newidiadau i'r targedau allbynnau a gymeradwywyd fel rhan o'ch cytundeb cyllido.</t>
    </r>
    <r>
      <rPr>
        <b/>
        <sz val="11"/>
        <rFont val="Segoe UI"/>
        <family val="2"/>
      </rPr>
      <t xml:space="preserve"> 		</t>
    </r>
  </si>
  <si>
    <t>Sir Ddinbych</t>
  </si>
  <si>
    <t>Sir y Fflint</t>
  </si>
  <si>
    <t xml:space="preserve">Wrecsam </t>
  </si>
  <si>
    <t>Ynys Môn</t>
  </si>
  <si>
    <t>Nodwch y dystiolaeth sydd gennych i gefnogi'r canlyniadau a hawliwyd a nodi unrhyw sylwadau ategol</t>
  </si>
  <si>
    <t>Rhif yr Ymyrraeth</t>
  </si>
  <si>
    <t>Dangosydd allbwn</t>
  </si>
  <si>
    <t>Targed Cymeradwy</t>
  </si>
  <si>
    <t>Wedi'i gyflawni yn ystod y cyfnod hawlio hwn</t>
  </si>
  <si>
    <t>Cyfanswm wedi'i gyflawni hyd yma</t>
  </si>
  <si>
    <t>Uned Mesur</t>
  </si>
  <si>
    <t>Cyfanswm Targed Cymeradwy</t>
  </si>
  <si>
    <t>Metr sgwâr (M2)</t>
  </si>
  <si>
    <t>MAE'R ADRAN HON YN DDEWISOL AC NID YW'N NEGYDDU EICH YMRWYMIAD I GYFLAWNI'R CANLYNIADAU A GYMERADWYWYD FEL RHAN O ATODIAD B: Defnyddiwch yr adran hon i gofnodi unrhyw ganlyniadau SPF ychwanegol a dim canlyniadau SPF a gyflawnwyd.</t>
  </si>
  <si>
    <t>Canlyniadau SPF</t>
  </si>
  <si>
    <r>
      <rPr>
        <b/>
        <sz val="11"/>
        <color rgb="FF000000"/>
        <rFont val="Segoe UI"/>
      </rPr>
      <t xml:space="preserve">Nodwch yr Allbynnau y mae'r prosiect wedi'u cyflawni yn ystod y cyfnod hawlio hwn a'r cyfanswm cronnus sydd wedi'i gyflawni hyd yma.  </t>
    </r>
    <r>
      <rPr>
        <sz val="11"/>
        <color rgb="FF000000"/>
        <rFont val="Segoe UI"/>
      </rPr>
      <t xml:space="preserve">Gweler isod dargedau cymeradwy'r prosiect, fel y nodir yn Atodlen B eich ffurflen gais gymeradwy. </t>
    </r>
    <r>
      <rPr>
        <b/>
        <sz val="11"/>
        <color rgb="FF000000"/>
        <rFont val="Segoe UI"/>
      </rPr>
      <t xml:space="preserve"> 
</t>
    </r>
    <r>
      <rPr>
        <sz val="11"/>
        <color rgb="FF000000"/>
        <rFont val="Segoe UI"/>
      </rPr>
      <t xml:space="preserve">Nodwch fanylion yn yr adran sylwadau a rhowch wybod i'ch person cyswllt yn yr awdurdod lleol os bydd unrhyw newidiadau i'r deilliannau disgwyliedig a gymeradwywyd fel rhan o'ch cytundeb cyllido. </t>
    </r>
  </si>
  <si>
    <t>Canlyniad allbwn</t>
  </si>
  <si>
    <t>nifer o bobl</t>
  </si>
  <si>
    <t xml:space="preserve">Cofrestr Asedau </t>
  </si>
  <si>
    <r>
      <rPr>
        <b/>
        <sz val="11"/>
        <color rgb="FF000000"/>
        <rFont val="Segoe UI"/>
      </rPr>
      <t xml:space="preserve">Rhestrwch yr holl asedau a brynwyd ers dyddiad dechrau'r prosiect sydd â chyfanswm gwerth cronnus o £5,000 neu fwy.  </t>
    </r>
    <r>
      <rPr>
        <sz val="11"/>
        <color rgb="FF000000"/>
        <rFont val="Segoe UI"/>
      </rPr>
      <t xml:space="preserve">E.e yn ystod oes y prosiect, rydych yn prynu 10 gliniadur am £500 yr un, cyfanswm gwerth cronnus yr ased yw £5,000, felly dylai gael ei gofnodi ar y gofrestr asedau.  Os prynwyd 8 gliniadur am £500 yr un yn ystod oes y prosiect, mae cyfanswm gwerth cronnus yr ased yn is na'r trothwy o £5,000 felly NI ddylai gael ei gofnodi ar y gofrestr asedau. </t>
    </r>
  </si>
  <si>
    <t>Rhif ID ar y gofrestr</t>
  </si>
  <si>
    <t>Dyddiad prynnu neu wella</t>
  </si>
  <si>
    <t>Disgrifiad o'r Ased</t>
  </si>
  <si>
    <t>Cost
net TAW y gellir ei adennill</t>
  </si>
  <si>
    <t>Lleoliad yr Ased, gan gynnwys y cod post</t>
  </si>
  <si>
    <t>Rhifau cyfres neu adnabod</t>
  </si>
  <si>
    <t>Lleoliad y gweithredoedd, gan gynnwys y cod post</t>
  </si>
  <si>
    <t>Dyddiad unrhyw warediad</t>
  </si>
  <si>
    <t>Polisi dibrisiad/amorteiddiad a weithredwyd</t>
  </si>
  <si>
    <t xml:space="preserve">Enillion unrhyw warediad
net TAW </t>
  </si>
  <si>
    <t>Y person y mae'r Ased wedi cael ei throsglwyddo neu ei gwerthu iddynt</t>
  </si>
  <si>
    <t> </t>
  </si>
  <si>
    <t>Caffael</t>
  </si>
  <si>
    <t>Nodwch fanylion yr holl wariant a wnaed a'r gweithgarwch caffael a wnaed hyd yma.</t>
  </si>
  <si>
    <t>Rhif adnabod y caffael</t>
  </si>
  <si>
    <t>Disgrifiad o'r gwaith, cyflenwadau neu wasanaethau</t>
  </si>
  <si>
    <t>Gwerth y contract a ddyfarnwyd</t>
  </si>
  <si>
    <t>Dyddiad dyfarnu'r contract</t>
  </si>
  <si>
    <t>Sefydliad a gomisiynwyd i gyflawni gwaith, cyflenwadau neu wasanaethau.</t>
  </si>
  <si>
    <t>Sut gafodd y gweithgarwch caffael ei wneud? E.e. 3 dyfynbris, ymarferiad tendro llawn, porthol GwerthwchiGymru</t>
  </si>
  <si>
    <t>Cadarnhewch fod y llwybr caffael yr ydych wedi ymgymryd ag ef yn bodloni Caffael UKSPF, Rheoliadau Contractau Cyhoeddus 2015 a 2020</t>
  </si>
  <si>
    <t>Gwerthwch i Gymru</t>
  </si>
  <si>
    <t>Ydi</t>
  </si>
  <si>
    <t>Costau dylunio</t>
  </si>
  <si>
    <t>Os nad yw'r sefydliad yn Awdurdod Contractio sydd efo rheolau ei hunain, mae angen dilyn y drefn isod</t>
  </si>
  <si>
    <t>Gwerth Contract</t>
  </si>
  <si>
    <t>Gweithdrefn ofynnol</t>
  </si>
  <si>
    <t>£0- £2,499</t>
  </si>
  <si>
    <t>Dyfarniad uniongyrchol</t>
  </si>
  <si>
    <t>£2,500 - £24,999</t>
  </si>
  <si>
    <t>3 dyfynbris neu bris ysgrifenedi gan gyflenwyr perthnasol nwyddau, waith a/neu wasanaethau</t>
  </si>
  <si>
    <t>Dros £25,000</t>
  </si>
  <si>
    <t>Proses tendro ffurfiol</t>
  </si>
  <si>
    <t>Cofrestr Risg</t>
  </si>
  <si>
    <r>
      <rPr>
        <b/>
        <sz val="11"/>
        <color rgb="FF000000"/>
        <rFont val="Segoe UI"/>
        <family val="2"/>
      </rPr>
      <t xml:space="preserve">Diweddarwch gofrestr risg y prosiect i ddangos unrhyw risgiau newydd a'r risgiau sydd bellach wedi cau.  </t>
    </r>
    <r>
      <rPr>
        <sz val="11"/>
        <color rgb="FF000000"/>
        <rFont val="Segoe UI"/>
        <family val="2"/>
      </rPr>
      <t>Dylech ystyried risgiau a materion o'r math a ganlyn: Gweithredol, Masnachol, Technegol, Personel, Iechyd a Diogelwch, Rheoleiddio, Ariannol, ac ati.  Nodwch eich bygythiadau, yn ogystal ag unrhyw gyfleoedd. Cyfeiriwch at y Matrics Risgiau am fesur o'r tebygolrwydd a'r difrifoldeb/effaith.</t>
    </r>
  </si>
  <si>
    <t>Cliciwch ar y rhifau yn y tabl am ragor o arweiniad ar sgoriau</t>
  </si>
  <si>
    <t xml:space="preserve">Tebygolrwydd </t>
  </si>
  <si>
    <t>Effaith</t>
  </si>
  <si>
    <t>Graddfa Risg</t>
  </si>
  <si>
    <t>1-4</t>
  </si>
  <si>
    <t>5-12</t>
  </si>
  <si>
    <t>13-25</t>
  </si>
  <si>
    <t>Rhestr 
o eitemau</t>
  </si>
  <si>
    <t>Statws Risg</t>
  </si>
  <si>
    <t xml:space="preserve">Categori'r risg </t>
  </si>
  <si>
    <t xml:space="preserve">Bygythiad / Cyfle </t>
  </si>
  <si>
    <t xml:space="preserve">Risg / Cyfle  </t>
  </si>
  <si>
    <t xml:space="preserve">Disgrifiad Manwl
(Mae risg/cyfle bod...) </t>
  </si>
  <si>
    <t>Achos y Risg / Cyfle 
(Mae'r risg yn cael ei achosi gan...)</t>
  </si>
  <si>
    <t>Canlyniad y risg / cyfle
(Effaith y bygythiad fydd...)</t>
  </si>
  <si>
    <t>Strategaeth Lliniaru a chamau gweithredu</t>
  </si>
  <si>
    <t>Pryd fydd y camau lliniaru wedi / yn cael eu gweithredu</t>
  </si>
  <si>
    <t>Tebygolrwydd ar ôl y Mesurau Lliniaru</t>
  </si>
  <si>
    <t>Effaith ar ôl y Mesurau Lliniaru</t>
  </si>
  <si>
    <t xml:space="preserve">Graddfa'r Asesiad Risg ar ôl y Mesurau Lliniaru </t>
  </si>
  <si>
    <t xml:space="preserve">Enghraifft </t>
  </si>
  <si>
    <t>Agored / Caeedig</t>
  </si>
  <si>
    <t>e.e. Masnachol / Technegol / Gweithredol ac ati</t>
  </si>
  <si>
    <t xml:space="preserve">Bygythiad neu Gyfle </t>
  </si>
  <si>
    <t>e.e. Methu â recriwtio staff</t>
  </si>
  <si>
    <t>e.e. Mae risg y bydd oedi cyn dechrau'r prosiect</t>
  </si>
  <si>
    <t xml:space="preserve">e.e. Mae'r risg yn cael ei achosi gan gyfyngiadau capasiti </t>
  </si>
  <si>
    <t>e.e. Ni fyddai'r prosiect yn medru dechrau ar amser.</t>
  </si>
  <si>
    <t>1 - 5</t>
  </si>
  <si>
    <t>1 - 25</t>
  </si>
  <si>
    <t>1) Mae amser ychwanegol wedi cael ei gynnwys yn yr amserlen
2) Ystyriwch ddefnyddio staff asiantaeth</t>
  </si>
  <si>
    <t>1) Mehefin 23</t>
  </si>
  <si>
    <t>Wedi Cau</t>
  </si>
  <si>
    <t>Masnachol</t>
  </si>
  <si>
    <t>Bygythiad</t>
  </si>
  <si>
    <t>Caniatâd Cynllunio</t>
  </si>
  <si>
    <t xml:space="preserve">Oedi yn derbyn caniatâd cynllunio </t>
  </si>
  <si>
    <t>Gwaith ddim yn cychwyn ar amser</t>
  </si>
  <si>
    <t>Gwaith ddim yn cael ei gwblhau o fewn yr amserlen</t>
  </si>
  <si>
    <t>Wedi adnabod oed o fewn yr amserlen rhagofn</t>
  </si>
  <si>
    <t xml:space="preserve">Agored </t>
  </si>
  <si>
    <t>Costau yn cynyddu</t>
  </si>
  <si>
    <t>costau yn cynyddu</t>
  </si>
  <si>
    <t>Dim digon o gyllideb yw ariannu</t>
  </si>
  <si>
    <t>Methu cwblhau y prosiect</t>
  </si>
  <si>
    <t>Cyllideb wrth gefn wedi adnabod yn ystod process caffael</t>
  </si>
  <si>
    <t>celloedd mewn glas wedi ei gwblhau yn barod, efo'r wybodaeth sydd wedi ei nodi o fewn Atodiad B sydd wedi ei gymeradwyo.  Mae angen cwblhau cell B i nodi os yw'r risg yn parhau i fod ar agor neu bellach wedi cau.  Mae lle i chi rhestri risgau neu cyfleoedd ychwanegol i'r daenlen. Os yw'r sgor yn newid, mi fydd angen ychwanegu at y rhestr, gan cau y risg blaenorol.</t>
  </si>
  <si>
    <t>MEINI PRAWF RISG AM EFFAITH/DIFRIFOLDEB</t>
  </si>
  <si>
    <t>Canllawiau Effaith</t>
  </si>
  <si>
    <t>Ffactor</t>
  </si>
  <si>
    <t>Sgôr</t>
  </si>
  <si>
    <t>Risgiau a allai gael effaith gatastroffig ar y Prosiect neu'r Ymgeisydd. Gallai arwain at golledion ariannol critigol, colli'r gwasanaeth neu effaith ddifrifol ar y cyhoedd. Enghreifftiau: Carcharu am dorri'r gyfraith, Methiant llwyr y prosiect, Colledion ariannol difrifol, Difrod hirdymor i'r Ymgeisydd, Marwolaeth drwy esgeulustod/Senarios o sawl marwolaeth, Cyhoeddusrwydd cenedlaethol gwael, colli hyder cyhoeddus yn ddifrifol</t>
  </si>
  <si>
    <t>Difrifol</t>
  </si>
  <si>
    <t>Risgiau a allai gael effaith gatastroffig ar y Prosiect neu'r Ymgeisydd. Bydd yr effaith yn cael ei rheoli, ond efallai y bydd angen rheoli ar lefel gorfforaethol, yn hytrach nag ar lefel Prosiect. Gallai arwain at golled ariannol critigol i'r Ymgeisydd neu'r Cyngor, aflonyddwch difrifol i'r gwasanaeth neu effaith ddifrifol ar y cyhoedd. Enghreifftiau: Carcharu/dirwyon mawr am dorri'r gyfraith, Methiant y meysydd prosiect critigol, Colledion ariannol difrifol sy'n ymestyn y tu hwnt i'r prosiect, Difrod tymor canolig i'r prosiect, Niwed parhaol mawr, marwolaeth ddamweiniol, cyhoeddusrwydd lleol gwael iawn, colli hyder y cyhoedd, cyhoeddusrwydd cenedlaethol gwael</t>
  </si>
  <si>
    <t>Arwyddocaol</t>
  </si>
  <si>
    <t>Risgiau a allai gael effaith fawr ar weithrediad y Prosiect neu'r Ymgeisydd. Gallai arwain at golledion ariannol mawr, aflonyddwch mawr ar y gwasanaeth neu effaith arwyddocaol ar y cyhoedd yn enwedig mewn perthynas â'r prosiect. Bydd yr effaith yn gyfyngedig, ond bydd angen ei reoli ar lefel y prosiect. Enghreifftiau: Effaith arwyddocaol ar amcanion y prosiect, amhariad tymor byr-canolig i alluedd y gwasanaeth, colledion ariannol mawr ond wedi'u rheoli ar lefel y prosiect. Anafiadau helaeth, niwed parhaol mawr, tebygol y bydd yn mynd i gyfraith.</t>
  </si>
  <si>
    <t>Cymedrol</t>
  </si>
  <si>
    <t>Risgiau sy'n cael effaith amlwg ar y pethau y gellir eu cyflawni ar brosiectau. Bydd pob un yn achosi peth aflonyddwch ac yn taro'r gyllideb ar lefel prosiect, ond ni fydd yn cael effaith andwyol ar y Cyngor. Gellir rheoli materion ar lefel y prosiect. Enghreifftiau: Aflonyddwch tymor byr ar alluedd y gwasanaeth,
Colledion ariannol yn cael eu rheoli ar lefel y prosiect, angen triniaeth feddygol, niwed lled-barhaol (hyd at 1 flwyddyn), peth cyhoeddusrwydd lleol gwael, torcyfraith y gellir ei gosbi â dirwyon, potensial mawr am gwynion a phosibilrwydd o fynd at y gyfraith</t>
  </si>
  <si>
    <t>Bychan</t>
  </si>
  <si>
    <t>Risgiau lle na fydd y canlyniadau mor ddifrifol a bydd y colledion cysylltiedig yn fychan. Ni fydd unrhyw effaith ar y Cyngor yn ei gyfanrwydd o ganlyniad i hyn. Bydd digwyddiadau unigol yn cael effaith ddibwys ar y pethau y gellir eu cyflawni gyda'r prosiect, ond fe allai fod yn effaith gronnus arwyddocaol os na chaiff sylw. Dim aflonyddwch arwyddocaol i'r prosiect. Rhywfaint o embaras cyhoeddus, dim difrod i enw da. Gallai arwain at gwynion sy'n rhwydd i'w rheoli. Torri rheoliadau neu safonau.</t>
  </si>
  <si>
    <t>Dibwys</t>
  </si>
  <si>
    <t>FFACTOR Canllaw Tebygolrwydd</t>
  </si>
  <si>
    <t>Disgwylir iddo ddigwydd yn y 12 mis nesaf heb gymryd camau penodol i'w osgoi</t>
  </si>
  <si>
    <t>Sicr / Tebygol Iawn</t>
  </si>
  <si>
    <t xml:space="preserve">Mae'n debygol o ddigwydd yn y 12 mis nesaf heb gymryd camau penodol i'w osgoi </t>
  </si>
  <si>
    <t xml:space="preserve">Tebygol </t>
  </si>
  <si>
    <t xml:space="preserve">Gallai ddigwydd yn y 12 mis nesaf heb gymryd camau penodol i'w osgoi </t>
  </si>
  <si>
    <t>Posib</t>
  </si>
  <si>
    <t xml:space="preserve">Posib iddo ddigwydd yn y 12 mis nesaf heb gymryd camau penodol i'w osgoi </t>
  </si>
  <si>
    <t>Annhebygol</t>
  </si>
  <si>
    <t>Annhebygol o ddigwydd</t>
  </si>
  <si>
    <t>Siawns bychan / Annhebygol Iawn</t>
  </si>
  <si>
    <t>CANLLAWIAU MATERION - DIFRIFOLDEB</t>
  </si>
  <si>
    <t>Effaith arwyddocaol ar gyflwyno'r prosiect heb fawr o opsiynau i ddatrys</t>
  </si>
  <si>
    <t>Critigol:</t>
  </si>
  <si>
    <t>Effeithio ar gyflawniad y prosiect, er hynny, mae opsiynau ar gael i ddatrys y mater</t>
  </si>
  <si>
    <t>Mawr:</t>
  </si>
  <si>
    <t>Dim effaith ar y cyflawni ac mae opsiynau ar gael i ddatrys y mater hwn</t>
  </si>
  <si>
    <t>Bychan:</t>
  </si>
  <si>
    <t>Help 2 o 7</t>
  </si>
  <si>
    <t>Penawdau Cost</t>
  </si>
  <si>
    <t>Categori Risg</t>
  </si>
  <si>
    <t>Rhif ymyrraeth</t>
  </si>
  <si>
    <t>Blaenoriaeth Buddsoddi yn ymwneud ag ymyrraeth</t>
  </si>
  <si>
    <t>Allbwn 1</t>
  </si>
  <si>
    <t>Allbwn 2</t>
  </si>
  <si>
    <t>Allbwn 3</t>
  </si>
  <si>
    <t>Allbwn 4</t>
  </si>
  <si>
    <t>Allbwn 5</t>
  </si>
  <si>
    <t>Allbwn 6</t>
  </si>
  <si>
    <t>Allbwn 7</t>
  </si>
  <si>
    <t>Allbwn 8</t>
  </si>
  <si>
    <t>Allbwn 9</t>
  </si>
  <si>
    <t>Allbwn 10</t>
  </si>
  <si>
    <t>Allbwn 11</t>
  </si>
  <si>
    <t>Allbwn 12</t>
  </si>
  <si>
    <t>Allbwn 13</t>
  </si>
  <si>
    <t>Allbwn 14</t>
  </si>
  <si>
    <t>Allbwn 15</t>
  </si>
  <si>
    <t>Allbwn 16</t>
  </si>
  <si>
    <t>Allbwn 17</t>
  </si>
  <si>
    <t>Allbwn 18</t>
  </si>
  <si>
    <t>Allbwn 19</t>
  </si>
  <si>
    <t>Allbwn 20</t>
  </si>
  <si>
    <t>Allbwn 21</t>
  </si>
  <si>
    <t>Allbwn 22</t>
  </si>
  <si>
    <t>Allbwn 23</t>
  </si>
  <si>
    <t>Allbwn 24</t>
  </si>
  <si>
    <t>Allbwn 25</t>
  </si>
  <si>
    <t>Allbwn 26</t>
  </si>
  <si>
    <t>Allbwn 27</t>
  </si>
  <si>
    <t>Allbwn 28</t>
  </si>
  <si>
    <t>Allbwn 29</t>
  </si>
  <si>
    <t>Allbwn 30</t>
  </si>
  <si>
    <t>Allbwn 31</t>
  </si>
  <si>
    <t>Allbwn 32</t>
  </si>
  <si>
    <t xml:space="preserve">Dangosydd Allbwn Gwreiddiol </t>
  </si>
  <si>
    <t>Dangosydd Allbwn ar gyfer Adrodd wedi'u Ddiweddaru</t>
  </si>
  <si>
    <t xml:space="preserve">Deilliant 1 </t>
  </si>
  <si>
    <t>Deilliant 2</t>
  </si>
  <si>
    <t xml:space="preserve">Deilliant 3 </t>
  </si>
  <si>
    <t>Deilliant 4</t>
  </si>
  <si>
    <t>Deilliant 5</t>
  </si>
  <si>
    <t>Deilliant 6</t>
  </si>
  <si>
    <t>Deilliant 7</t>
  </si>
  <si>
    <t>Deilliant 8</t>
  </si>
  <si>
    <t>Deilliant 9</t>
  </si>
  <si>
    <t>Deilliant 10</t>
  </si>
  <si>
    <t>Deilliant 11</t>
  </si>
  <si>
    <t>Deilliant 12</t>
  </si>
  <si>
    <t>Deilliant 13</t>
  </si>
  <si>
    <t>Deilliant 14</t>
  </si>
  <si>
    <t>Deilliant 15</t>
  </si>
  <si>
    <t>Deilliant 16</t>
  </si>
  <si>
    <t>Deilliant 17</t>
  </si>
  <si>
    <t>Deilliant 18</t>
  </si>
  <si>
    <t>Deilliant 19</t>
  </si>
  <si>
    <t>Deilliant 20</t>
  </si>
  <si>
    <t>Deilliant 21</t>
  </si>
  <si>
    <t>Deilliant 22</t>
  </si>
  <si>
    <t>Deilliant 23</t>
  </si>
  <si>
    <t>Deilliant 24</t>
  </si>
  <si>
    <t>Dangosydd Allbwn Gwreiddiol</t>
  </si>
  <si>
    <t>Costau adeiladu - ffioedd contractwr</t>
  </si>
  <si>
    <t xml:space="preserve">W1 </t>
  </si>
  <si>
    <t xml:space="preserve">W1 Gwelliannau i ganol trefi a'r Stryd Fawr </t>
  </si>
  <si>
    <t>Nifer yr adeiladau masnachol wedi'u cwblhau neu wella</t>
  </si>
  <si>
    <t>Swm y gofod masnachol wedi'u cwblhau neu wella</t>
  </si>
  <si>
    <t>Nifer yr eiddo wedi'u hadsefydlu</t>
  </si>
  <si>
    <t>Swm y tir wedi'i adsefydlu</t>
  </si>
  <si>
    <t>Swm y parth cyhoeddus wedi'i greu neu wella</t>
  </si>
  <si>
    <t>Nifer y seilwaith ynni carbon isel neu sero carbon sydd wedi'i osod</t>
  </si>
  <si>
    <t xml:space="preserve">Swm yr isadeiledd ynni carbon isel neu sero carbon wedi'i gwblhau </t>
  </si>
  <si>
    <t>Nifer y cynlluniau datgarboneiddio a ddatblygwyd o ganlyniad i gefnogaeth</t>
  </si>
  <si>
    <t xml:space="preserve">Swm y tir sydd wedi'i wneud yn hygyrch i gadeiriau olwyn/rhydd o stepiau </t>
  </si>
  <si>
    <t>Nifer y sefydliadau sy'n derbyn cefnogaeth ariannol heblaw am grantiau</t>
  </si>
  <si>
    <t>Nifer y sefydliadau sy'n derbyn grantiau</t>
  </si>
  <si>
    <t>Nifer y sefydliadau sy'n derbyn cefnogaeth nad yw'n ariannol</t>
  </si>
  <si>
    <t>Nifer y gwelliannau i'r gymdogaeth a wnaed</t>
  </si>
  <si>
    <t>Nifer y mwynderau/cyfleusterau wedi'u creu neu wella</t>
  </si>
  <si>
    <t>Nifer y digwyddiadau neu'r gweithgareddau lleol wedi'u cefnogi</t>
  </si>
  <si>
    <t>Swm y gofod gwyrdd neu las wedi'u creu neu wella</t>
  </si>
  <si>
    <t>Nifer y llwybrau beicio neu lwybrau troed newydd neu wedi'u gwella</t>
  </si>
  <si>
    <t>Cyfanswm hyd y llwybrau beicio neu lwybrau troed newydd neu wedi'u gwella</t>
  </si>
  <si>
    <t>Nifer y coed a blannwyd</t>
  </si>
  <si>
    <t>Nifer yr asedau Twristiaeth, Diwylliant neu Dreftadaeth wedi'u creu neu wella</t>
  </si>
  <si>
    <t>Nifer y digwyddiadau/rhaglenni cyfranogi</t>
  </si>
  <si>
    <t>Nifer yr entrepreneuriaid posib wedi'u cynorthwyo i fod yn barod i fentro</t>
  </si>
  <si>
    <t>Nifer o cyfleoedd gwirfoddol wedi'u cefnogi</t>
  </si>
  <si>
    <t>Nifer y prosiectau wedi'u cwblhau'n llwyddiannus</t>
  </si>
  <si>
    <t>Nifer y bobl wedi'u cyrraedd</t>
  </si>
  <si>
    <t>Nifer y twrnameintiau wedi'u cefnogi</t>
  </si>
  <si>
    <t>Nifer y bobl yn mynychu sesiynau hyfforddi</t>
  </si>
  <si>
    <t>Nifer yr astudiaethau dichonolrwydd wedi'u datblygu o ganlyniad i'r gefnogaeth</t>
  </si>
  <si>
    <t>Nifer yr eiddo wedi'u gwarchod yn well rhag gorlifo ac erydu arfordirol</t>
  </si>
  <si>
    <t>Nifer yr aelwydydd yn derbyn cefnogaeth</t>
  </si>
  <si>
    <t>Nifer yr aelwydydd yn cael eu cefnogi i ddefnyddio mesurau effeithiolrwydd ynni</t>
  </si>
  <si>
    <t>Swm yr adeiladau masnachol wedi'u datblygu neu wella (m2)</t>
  </si>
  <si>
    <t>Swm y gofod masnachol wedi'i gwblhau neu wella</t>
  </si>
  <si>
    <t>Metrau Sgwâr (M2)</t>
  </si>
  <si>
    <t>Swyddi a grëwyd o ganlyniad i gefnogaeth</t>
  </si>
  <si>
    <t xml:space="preserve">Swyddi a warchodwyd o ganlyniad i gefnogaeth </t>
  </si>
  <si>
    <t>Cynnydd mewn prysurdeb</t>
  </si>
  <si>
    <t>Cynnydd yn nifer yr ymwelwyr</t>
  </si>
  <si>
    <t xml:space="preserve">Nifer o unedau gwag a lenwyd </t>
  </si>
  <si>
    <t>Amcan gostyngiadau sy'n gyfwerth i garbon deuocsid o ganlyniad i gefnogaeth</t>
  </si>
  <si>
    <t>Hygyrchedd gydnabyddedig/profiadol gwell</t>
  </si>
  <si>
    <t>Gwell canfyddiad o gyfleusterau/mwynderau</t>
  </si>
  <si>
    <t>Cynnydd mewn defnyddwyr o gyfleusterau/mwynderau</t>
  </si>
  <si>
    <t xml:space="preserve">Gwell canfyddiad o brosiect cyfleuster/isadeiledd  </t>
  </si>
  <si>
    <t>Defnydd cynyddol o lwybrau beicio neu lwybrau troed</t>
  </si>
  <si>
    <t xml:space="preserve">Fforddiadwyedd cynyddol o ddigwyddiadau/mynediad </t>
  </si>
  <si>
    <t>Gwell canfyddiad o ddiogelwch</t>
  </si>
  <si>
    <t xml:space="preserve">Troseddau gostyngiad </t>
  </si>
  <si>
    <t>Nifer ymgysylltu gwell</t>
  </si>
  <si>
    <t>Nifer o gelfyddydau caiff eu harwain gan y gymuned, rhaglenni diwylliedig, treftadaeth a chreadigol o ganlyniad i gefnogaeth</t>
  </si>
  <si>
    <t>Gwell canfyddiad o ddigwyddiadau</t>
  </si>
  <si>
    <t>Nifer cynyddol o chwiliadau ar y wê ar gyfer lleoliad</t>
  </si>
  <si>
    <t xml:space="preserve">Nifer y cyfleoedd gwirfoddol wedi'u creu o ganlyniad i gefnogaeth </t>
  </si>
  <si>
    <t>Nifer y prosiectau sy'n deillio o astudiaethau dichonoldeb a ariennir</t>
  </si>
  <si>
    <t>Eiddo gyda gwell cysylltedd o ganlyniad i gefnogaeth</t>
  </si>
  <si>
    <t>Cynnydd yn nifer yr eiddo sy’n cael ei amddiffyn yn well rhag llifogydd ac erydu arfordirol</t>
  </si>
  <si>
    <t xml:space="preserve">Cynnydd yn y defnydd o fesurau effeithlonrwydd egni </t>
  </si>
  <si>
    <t xml:space="preserve">Cynnydd mewn gwariant ymwelwyr </t>
  </si>
  <si>
    <t>Gostyngiadau nwyon tŷ gwydr (% gostyngiad mewn Tunnelli o Co2e)</t>
  </si>
  <si>
    <t>Tunelli o CO2e</t>
  </si>
  <si>
    <t>Costau adeiladu -  deunyddiau</t>
  </si>
  <si>
    <t>Technegol</t>
  </si>
  <si>
    <t>Cyfle</t>
  </si>
  <si>
    <t xml:space="preserve">Cefnogi Busnes Lleol </t>
  </si>
  <si>
    <t xml:space="preserve">W2 </t>
  </si>
  <si>
    <t>W2 Prosiectau isadeiledd cymunedol ac yn y gymdogaeth</t>
  </si>
  <si>
    <t xml:space="preserve">Swm y tir wedi'i wneud yn hygyrch i gadeiriau olwyn / rhydd o stepiau </t>
  </si>
  <si>
    <t>Swm y gofod gwyrdd neu las wedi'u creu neu wella (m2)</t>
  </si>
  <si>
    <t xml:space="preserve">Fforddiadwyedd cynyddol digwyddiadau/mynediad </t>
  </si>
  <si>
    <t>Nifer cynyddol yr eiddo sydd wedi'u hamddiffyn yn well rhag gorlifo ac erydiad arfordirol</t>
  </si>
  <si>
    <t>Nifer ymgysylltu gwell (% cynnydd)</t>
  </si>
  <si>
    <t>Nifer o bobl</t>
  </si>
  <si>
    <t>Costau ymgynghoriaeth</t>
  </si>
  <si>
    <t>Cyllideb/Ariannol</t>
  </si>
  <si>
    <t>Pobl a Sgiliau</t>
  </si>
  <si>
    <t xml:space="preserve">W3 </t>
  </si>
  <si>
    <t>Nifer yr isadeiledd ynni carbon isel neu sero carbon wedi'i osod</t>
  </si>
  <si>
    <t>Swm y tir wedi'i wneud yn hygyrch i gadeiriau olwyn / rhydd o stepiau (m2)</t>
  </si>
  <si>
    <t>W3 Creu a gwella gofodau gwyrdd lleol</t>
  </si>
  <si>
    <t>Nifer yr unedau gwag wedi'u llenwi</t>
  </si>
  <si>
    <t>Amcangyfrif o'r gostyngiadau Carbon deuocsid cyfwerth o ganlyniad i gefnogaeth</t>
  </si>
  <si>
    <t>Hygyrchedd gydnabyddedig/profiadol gwell (% cynnydd)</t>
  </si>
  <si>
    <t xml:space="preserve">Nifer y bobl </t>
  </si>
  <si>
    <t>Costau gwerthuso</t>
  </si>
  <si>
    <t>Gweithredol</t>
  </si>
  <si>
    <t>Lluosogi</t>
  </si>
  <si>
    <t xml:space="preserve">W4 </t>
  </si>
  <si>
    <t>W4 Gwella cynnig diwylliannol, hanesyddol a threftadaeth sefydliadau</t>
  </si>
  <si>
    <t>Swm y gofod gwyrdd neu las wedi'i greu neu wella</t>
  </si>
  <si>
    <t>Swm y llwybrau beicio neu lwybrau newydd neu wedi'u gwella (m2)</t>
  </si>
  <si>
    <t>KM</t>
  </si>
  <si>
    <t xml:space="preserve">Troseddau yn y gymdogaeth </t>
  </si>
  <si>
    <t>Gwell niferoedd ymgysylltu</t>
  </si>
  <si>
    <t>Nifer cynyddol o chwiliadau ar y we ar gyfer lleoliad</t>
  </si>
  <si>
    <t>Gwell canfyddiad o ddigwyddiadau (% cynnydd)</t>
  </si>
  <si>
    <t xml:space="preserve">Nifer o bobl </t>
  </si>
  <si>
    <t>Gosodiadau, ffitiadau ac offer</t>
  </si>
  <si>
    <t>Cynllunio</t>
  </si>
  <si>
    <t xml:space="preserve">W5 </t>
  </si>
  <si>
    <t>W5 Amgylchedd adeiledig ac wedi'i dirweddu er mwyn dylunio i gael gwared ar drosedd</t>
  </si>
  <si>
    <t>Cyfanswm hyd y llwybrau beidio neu lwybrau newydd neu wedi'u gwella</t>
  </si>
  <si>
    <t>Nifer y coed wedi'u plannu</t>
  </si>
  <si>
    <t>Nifer y llwybrau beicio neu lwybrau newydd neu wedi'u gwella (gwerth rhifyddol)</t>
  </si>
  <si>
    <t xml:space="preserve">Nifer y llwybrau beicio neu lwybrau troed </t>
  </si>
  <si>
    <t>Eiddo gyda gwell cysylltedd digidol o ganlyniad i gefnogaeth</t>
  </si>
  <si>
    <t>Gwell canfyddiad o gyfleusterau/mwynderau (% cynnydd)</t>
  </si>
  <si>
    <t>Grantiau i drydydd partion a'r buddiolwyr terfynol</t>
  </si>
  <si>
    <t>Ansawdd</t>
  </si>
  <si>
    <t xml:space="preserve">W6 </t>
  </si>
  <si>
    <t>W6 Celfyddydau lleol, gweithgareddau diwylliannol, treftadaeth a chreadigol</t>
  </si>
  <si>
    <t>Swm y parth cyhoeddus wedi'i greu neu wella (m2)</t>
  </si>
  <si>
    <t>Gwell canfyddiad o brosiect cyfleuster/isadeiledd (% cynnydd)</t>
  </si>
  <si>
    <t>Ffioedd cyfreithiol ac ariannol</t>
  </si>
  <si>
    <t>Isadeiledd</t>
  </si>
  <si>
    <t xml:space="preserve">W7 </t>
  </si>
  <si>
    <t>W7 Cefnogaeth ar gyfer gwelliannau teithio llesol</t>
  </si>
  <si>
    <t>Nifer yr eiddo wedi'u hadsefydlu (gwerth rhifyddol)</t>
  </si>
  <si>
    <t>Nifer yr eiddo</t>
  </si>
  <si>
    <t xml:space="preserve">W7 Cefnogaeth ar gyfer gwelliannau teithio llesol </t>
  </si>
  <si>
    <t>Mwy o brysurdeb</t>
  </si>
  <si>
    <t>Cynnydd mewn defnyddwyr o gyfleusterau/mwynderau (% cynnydd)</t>
  </si>
  <si>
    <t>Nifer o ddefnyddwyr</t>
  </si>
  <si>
    <t>Costau marchnata a chyhoeddusrwydd</t>
  </si>
  <si>
    <t>Sefydliadol/Busnes</t>
  </si>
  <si>
    <t xml:space="preserve">W8 </t>
  </si>
  <si>
    <t>W8 Cyllid ar gyfer y datblygiad a hybu ymgyrchoedd ehangach a phrofiadau drwy'r flwyddyn sy'n annog pobl i ymweld a chwilota yn yr ardal leol.</t>
  </si>
  <si>
    <t>Nifer y prosiectau wedi'u cwblhau yn llwyddiannus</t>
  </si>
  <si>
    <t>Nifer yr astudiaethau dichonolrwydd a ddatblygwyd o ganlyniad i gefnogaeth</t>
  </si>
  <si>
    <t>Swm y tir wedi'i adsefydlu (m2)</t>
  </si>
  <si>
    <t>Swyddi wedi'u creu o ganlyniad i gefnogaeth</t>
  </si>
  <si>
    <t>Gwell canfyddiad o ddiogelwch (% cynnydd)</t>
  </si>
  <si>
    <t>Gorbenion - Llety</t>
  </si>
  <si>
    <t>Adnodd</t>
  </si>
  <si>
    <t xml:space="preserve">W9 </t>
  </si>
  <si>
    <t>W9 Gwirfoddoli grymus a/neu prosiectau gweithredu cymdeithasol</t>
  </si>
  <si>
    <t>Lefelau cyfranogiad mewn chwaraeon a gweithgareddau hamdden mewn cyfleusterau sydd wedi elwa o gyllid (yn seiliedig ar chwaraewyr/timau sydd wedi cofrestru) (% cynnydd)</t>
  </si>
  <si>
    <t>*Wedi dod i ben*</t>
  </si>
  <si>
    <t>Hygyrchedd cydnabyddedig/profiadol gwell</t>
  </si>
  <si>
    <t xml:space="preserve">Troseddau cymdogaeth </t>
  </si>
  <si>
    <t>Fforddiadwyedd cynyddol o ddigwyddiadau/mynediad (% cynnydd)</t>
  </si>
  <si>
    <t>Fforddiadwyedd mewn £</t>
  </si>
  <si>
    <t>Arall</t>
  </si>
  <si>
    <t>W10 Cyfleusterau chwaraeon lleol, twrnameintiau, timau a chynghreiriau</t>
  </si>
  <si>
    <t>Nifer y digwyddiadau/rhaglenni cyfranogi (gwerth rhifyddol)</t>
  </si>
  <si>
    <t>Nifer y cyfleusterau cymunedol newydd neu wedi'u gwella o ganlyniad i'r gefnogaeth (gwerth rhifyddol)</t>
  </si>
  <si>
    <t>Rheoli a gweinyddu prosiect</t>
  </si>
  <si>
    <t>W11 Adeiladu capasiti a grwpiau lleol cefnogi isadeiledd</t>
  </si>
  <si>
    <t>Nifer y cyfleusterau wedi'u cefnogi/creu (gwerth rhifiadol)</t>
  </si>
  <si>
    <t xml:space="preserve">Nifer y mwynderau neu gyfleusterau </t>
  </si>
  <si>
    <t>Cynnydd mewn prysurdeb (% cynnydd)</t>
  </si>
  <si>
    <t>Costau cefnogi, e.e. gofal plant, teithio a chynhaliaeth</t>
  </si>
  <si>
    <t>W12 Cynlluniau ymgysylltu cymunedol, adfywio lleol</t>
  </si>
  <si>
    <t>Nifer yr astudiaethau dichonoldeb wedi'u cefnogi (gwerth rhifyddol)</t>
  </si>
  <si>
    <t>Nifer yr astudiaethau</t>
  </si>
  <si>
    <t>Nifer cynyddol o chwiliadau ar y wê am le (% cynnydd)</t>
  </si>
  <si>
    <t>Nifer o chwiliadau ar y wê</t>
  </si>
  <si>
    <t>Costau hyfforddi</t>
  </si>
  <si>
    <t>W13 Mesurau cymunedol i leihau costau byw</t>
  </si>
  <si>
    <t>Nifer y sefydliadau yn derbyn cymorth ariannol ac eithrio grantiau</t>
  </si>
  <si>
    <t>Nifer y sefydliadau yn derbyn grantiau</t>
  </si>
  <si>
    <t>Nifer yr aelwydydd yn derbyn cefnogaeth (gwerth rhifyddol)</t>
  </si>
  <si>
    <t>Nifer yr aelwydydd</t>
  </si>
  <si>
    <t>W13 Community measures to reduce the cost of living</t>
  </si>
  <si>
    <t>Cynnydd yn y defnydd o fesurau effeithlonrwydd egni (% cynnydd)</t>
  </si>
  <si>
    <t>Costau gwirfoddolwyr</t>
  </si>
  <si>
    <t>W14 Astudiaethau dichonolrwydd perthnasol</t>
  </si>
  <si>
    <t>Nifer yr aelwydydd yn cael eu cefnogi i ddefnyddio mesurau effeithiolrwydd ynni (gwerth rhifyddol)</t>
  </si>
  <si>
    <t>Defnydd cynyddol o lwybrau beicio neu lwybrau (% cynnydd)</t>
  </si>
  <si>
    <t>Nifer o feicwyr neu gerddwyr</t>
  </si>
  <si>
    <t>W15 Buddsoddiad a chefnogaeth ar gyfer cysylltedd digidol ar gyfer cyleusterau cymunedol lleol</t>
  </si>
  <si>
    <t>Nifer y digwyddiadau neu'r gweithgareddau lleol wedi'u cefnogi (gwerth rhifyddol)</t>
  </si>
  <si>
    <t>Nifer y digwyddiadau/gweithgareddau</t>
  </si>
  <si>
    <t>Swyddi a grëwyd (gwerth rhifyddol)</t>
  </si>
  <si>
    <t>Nifer o Gyfwerth â Llawn-Amser (FTE)</t>
  </si>
  <si>
    <t>W16 Marchnadoedd agored a'r sector manwerthu a gwasanaeth canol trefi</t>
  </si>
  <si>
    <t>Nifer y marchnadoedd lleol wedi'u creu neu gefnogi</t>
  </si>
  <si>
    <t xml:space="preserve">Nifer y mentrau yn derbyn cymorth anariannol </t>
  </si>
  <si>
    <t>Nifer y mentrau yn derbyn grantiau</t>
  </si>
  <si>
    <t>Nifer yr entrepreneuriaid posib yn cael eu cynorthwyo i fod yn barod i fentro</t>
  </si>
  <si>
    <t>Nifer y digwyddiadau lleol neu weithgareddau wedi'u cefnogi</t>
  </si>
  <si>
    <t>Nifer y mentrau yn derbyn buddsoddiad angel</t>
  </si>
  <si>
    <t>Nifer y buddsoddwyr angel wedi'u hymgysylltu</t>
  </si>
  <si>
    <t>Nifer y mentrau ynghlwm â marchnadoedd newydd</t>
  </si>
  <si>
    <t>Nifer y seilwaith ynni carbon isel neu sero carbon wedi'i osod</t>
  </si>
  <si>
    <t>Nifer y gwelliannau i'r gymdogaeth a wnaed (gwerth rhifyddol)</t>
  </si>
  <si>
    <t>Nifer y gwelliannau</t>
  </si>
  <si>
    <t>Cynnydd mewn buddsoddiad</t>
  </si>
  <si>
    <t>Nifer y sefydliadau sy'n ymwneud â gweithgarwch trosglwyddo gwybodaeth yn dilyn cefnogaeth</t>
  </si>
  <si>
    <t>Nifer y mentrau sy'n mabwysiadu technolegau neu brosesau sy'n newydd i'r cwmni</t>
  </si>
  <si>
    <t>Nifer y cynhyrchion newydd i'r farchnad</t>
  </si>
  <si>
    <t>Cynnydd ym maint y seilwaith ynni carbon isel neu ddi-garbon sydd wedi’i osod</t>
  </si>
  <si>
    <t xml:space="preserve">Nifer y mentrau gyda gwell cynhyrchiant </t>
  </si>
  <si>
    <t xml:space="preserve">Nifer y mentrau gweithredol Ymchwil a Datblygu (R&amp;D) </t>
  </si>
  <si>
    <t>Cynnydd yn nifer y mentrau bach a chanolig (SMEs) arloesedd gweithredol</t>
  </si>
  <si>
    <t xml:space="preserve">Nifer y mentrau sy'n mabwysiadu cynhyrchion neu wasanaethau newydd neu well  </t>
  </si>
  <si>
    <t xml:space="preserve">Nifer y mentrau ynghlwm â marchnadoedd newydd </t>
  </si>
  <si>
    <t xml:space="preserve">Nifer y mentrau cyfnod cynnar sy'n cynyddu eu refeniw yn dilyn cefnogaeth </t>
  </si>
  <si>
    <t>Nifer y mentrau sy'n cynyddu eu gallu allforio</t>
  </si>
  <si>
    <t>Gwell canfyddiad o farchnadoedd</t>
  </si>
  <si>
    <t>Cynnydd yn nifer y mentrau a gefnogwyd</t>
  </si>
  <si>
    <t>Cynnydd mewn cynaliadwyedd busnes</t>
  </si>
  <si>
    <t>Nifer y mentrau newydd a grëwyd o ganlyniad i gefnogaeth</t>
  </si>
  <si>
    <t>Swyddi a warchodwyd (gwerth rhifyddol)</t>
  </si>
  <si>
    <t>W17 Datblygu a hhyrwyddo'r economi ymwelwyr</t>
  </si>
  <si>
    <t>Nifer y sefydliadau yn derbyn cymorth ariannol ac eithrio grantiau (gwerth rhifyddol)</t>
  </si>
  <si>
    <t>Nifer y sefydliadau</t>
  </si>
  <si>
    <t>Nifer o gelfyddydau caiff eu harwain gan y gymuned, rhaglenni diwylliedig, treftadaeth a chreadigol o ganlyniad i gefnogaeth (gwerth rhifyddol)</t>
  </si>
  <si>
    <t>Nifer o raglenni</t>
  </si>
  <si>
    <t>W18 Cefnogi Mabwysiadu 'Made Smarter'</t>
  </si>
  <si>
    <t>Nifer y sefydliadau yn derbyn grantiau (gwerth rhifyddol)</t>
  </si>
  <si>
    <t>Cyfraddau gwacter is (% gostyngiad)</t>
  </si>
  <si>
    <t>W19 Buddsoddiad mewn ymchwil a datblygu ar y lefel lleol</t>
  </si>
  <si>
    <t>Nifer y sefydliadau sy'n derbyn cefnogaeth nad yw'n ariannol (gwerth rhifyddol)</t>
  </si>
  <si>
    <t>Gostyngiad mewn trosedd cymdogaeth (% gostyngiad)</t>
  </si>
  <si>
    <t>Nifer o droseddau a adroddwyd</t>
  </si>
  <si>
    <t>W20 Grantiau Ymchwil a Datblygu yn cefnogi datblygiad cynnyrch a gwasanaeth arloesol</t>
  </si>
  <si>
    <t>Nifer y bobl sy'n ymgysylltu mewn chwilio am swydd yn dilyn cefnogaeth (gwerth rhifyddol)</t>
  </si>
  <si>
    <t>Nifer y bobl wedi'u cefnogi i ymgysylltu mewn chwilio am swydd</t>
  </si>
  <si>
    <t>Cefnogi Busnes Lleol</t>
  </si>
  <si>
    <t>Nifer o wirfoddolwyr o ganlyniad i'r gefnogaeth  (gwerth rhifyddol)</t>
  </si>
  <si>
    <t xml:space="preserve">Nifer o gyfleoedd gwirfoddol a grëwyd o ganlyniad i'r gefnogaeth </t>
  </si>
  <si>
    <t xml:space="preserve">Nifer o rolau gwirfoddol a grëwyd </t>
  </si>
  <si>
    <t>W21 Datblygu isadeiledd arloesi ar y lefel lleol</t>
  </si>
  <si>
    <t>Nifer y prosiectau (gwerth rhifyddol)</t>
  </si>
  <si>
    <t>Nifer y prosiectau</t>
  </si>
  <si>
    <t>Y nifer o oedolion yn cyflawni cymhwyster mathemateg hyd at, ac yn cynnwys, gyfwerth â lefel 2 (gwerth rhifyddol)</t>
  </si>
  <si>
    <t>Y nifer o oedolion yn cyflawni cymhwyster mathemateg hyd at, ac yn cynnwys, gyfwerth â lefel 2</t>
  </si>
  <si>
    <t>Nifer o oedolion</t>
  </si>
  <si>
    <t>Nac ydynt</t>
  </si>
  <si>
    <t>W22 Isadeiledd a chyflogaeth arloesi / safleoedd arloesi</t>
  </si>
  <si>
    <t>Nifer yr asedau Twristiaeth, Diwylliant neu Dreftadaeth wedi'u creu neu wella (gwerth rhifyddol)</t>
  </si>
  <si>
    <t>Nifer yr asedau</t>
  </si>
  <si>
    <t>Y nifer o oedolion yn cymryd rhan mewn cymwysterau a chyrsiau mathemateg hyd at, ac yn cynnwys, gyfwerth â lefel 2 (gwerth rhifyddol)</t>
  </si>
  <si>
    <t>Y nifer o oedolion yn cymryd rhan mewn cymwysterau a chyrsiau mathemateg hyd at, ac yn cynnwys, gyfwerth â lefel 2</t>
  </si>
  <si>
    <t>W23 Cryfhau ecosystemau entrepreneuraidd lleol</t>
  </si>
  <si>
    <t>Nifer yr twrnameintiau/cynghreiriau/timau wedi'u cefnogi (gwerth rhifyddol)</t>
  </si>
  <si>
    <t xml:space="preserve">Nifer y twrnameintiau </t>
  </si>
  <si>
    <t>Nifer y bobl sy'n ymgysylltu mewn cefnogaeth sgiliau bywyd yn dilyn ymyraethau (gwerth rhifyddol)</t>
  </si>
  <si>
    <t>Y pobl sy'n ymgysylltu mewn cefnogaeth sgiliau bywyd yn dilyn ymyraethau</t>
  </si>
  <si>
    <t>W24 Hybiau hyfforddi, cynigion cefnogi busnes, deori</t>
  </si>
  <si>
    <t>Nifer y coed wedi'u plannu (gwerth rhifyddol)</t>
  </si>
  <si>
    <t>Nifer y coed</t>
  </si>
  <si>
    <t>Nifer o bobl yn ennill cymwysterau, trwyddedau a sgiliau (gwerth rhifyddol)</t>
  </si>
  <si>
    <t>Nifer o bobl yn ennill cymwysterau, trwyddedau a sgiliau</t>
  </si>
  <si>
    <t>W25 Bidio am a llwyfannu digwyddiadau a chynadleddau busnes rhyngwladol</t>
  </si>
  <si>
    <t>Nifer y cyrsiau rhifedd oedolion wedi'u cynnal mewn ardal leol drwy Lluosogi (gwerth rhifyddol)</t>
  </si>
  <si>
    <t>Nifer y cyrsiau rhifedd oedolion wedi'u cynnal mewn ardal leol drwy Lluosogi</t>
  </si>
  <si>
    <t>Nifer y cyrsiau</t>
  </si>
  <si>
    <t>Nifer o bobl yn ennill cymwysterau neu gwblhau cwrs yn dilyn cefnogaeth (gwerth rhifyddol)</t>
  </si>
  <si>
    <t>Pobl yn ennill cymhwyster neu gwblhau cwrs yn dilyn cefnogaeth</t>
  </si>
  <si>
    <t>W26 Tyfu'r economi gymdeithasol lleol</t>
  </si>
  <si>
    <t xml:space="preserve">Nifer y mentrau yn derbyn cefnogaeth anariannol </t>
  </si>
  <si>
    <t>Nifer y cyrsiau wedi datblygu mewn cydweithrediad â chyflogwyr (gwerth rhifyddol)</t>
  </si>
  <si>
    <t>Nifer y cyrsiau wedi'u datblygu ar y cyd â chyflogwyr</t>
  </si>
  <si>
    <t>Nifer o gyfranogwyr gweithredol neu newydd mewn grwpiau cymunedol o ganlyniad i gefnogaeth (gwerth rhifyddol)</t>
  </si>
  <si>
    <t>Nifer o gyfranogwyr gweithredol neu newydd mewn grwpiau cymunedol o ganlyniad i gefnogaeth</t>
  </si>
  <si>
    <t>Nifer o gyfranogwyr</t>
  </si>
  <si>
    <t>W27 Datblygu rhwydweithiau buddsoddi angel</t>
  </si>
  <si>
    <t>Nifer y carfannau gwahanol yn cymryd rhan mewn cyrsiau rhifedd (e.e. dysgwyr yn y carchar, rhieni, ac ati) (gwerth rhifyddol)</t>
  </si>
  <si>
    <t>Nifer y carfannau gwahanol yn cymryd rhan mewn cyrsiau rhifedd</t>
  </si>
  <si>
    <t>Nifer y carfannau</t>
  </si>
  <si>
    <t>Nifer o unigolion economaidd gweithredol sy'n ymgysylltu mewn addysg a hyfforddiant sgiliau prif lif (gwerth rhifyddol)</t>
  </si>
  <si>
    <t>Nifer o unigolion economaidd gweithredol sy'n ymgysylltu mewn addysg a hyfforddiant sgiliau prif lif</t>
  </si>
  <si>
    <t>Nifer o unigolion</t>
  </si>
  <si>
    <t>W28 Grantiau Allforio i dyfu masnachu dramor ac ati</t>
  </si>
  <si>
    <t>Nifer o bobl mewn yn cymryd rhan mewn cyrsiau wedi'u hariannu gan Lluosogi (gwerth rhifyddol)</t>
  </si>
  <si>
    <t>Nifer y bobl yn cymryd rhan mewn cyrsiau wedi'u hariannu gan Lluosogi</t>
  </si>
  <si>
    <t xml:space="preserve">Nifer y mentrau gyda gwell cynhyrchedd </t>
  </si>
  <si>
    <t>Nifer o unigolion economaidd anweithredol yn derbyn budd-daliadau sydd â'r hawl i gefnogaeth ddilynol (gwerth rhifyddol)</t>
  </si>
  <si>
    <t>Nifer yr unigolion economaidd anweithredol yn ymgysylltu â'r system budd-daliadau yn dilyn cymorth</t>
  </si>
  <si>
    <t>W29 Cefnogi datgarboneiddio tra'n tyfu'r economi leol</t>
  </si>
  <si>
    <t>Nifer y bobl yn cyflawni cymhwyster (gwerth rhifyddol)</t>
  </si>
  <si>
    <t>Nifer y bobl yn cyflawni cymhwyster</t>
  </si>
  <si>
    <t>Nifer y bobl</t>
  </si>
  <si>
    <t xml:space="preserve">W29 Cefnogi datgarboneiddio tra'n tyfu'r economi leol </t>
  </si>
  <si>
    <t>Nifer y cynnyrch newydd i'r farchnad</t>
  </si>
  <si>
    <t>Swm cynyddol o isadeiledd ynni carbon isel neu sero carbon wedi'i osod</t>
  </si>
  <si>
    <t>Nifer cynyddol o fusnesau SME arloesi gweithredol (Mentrau maint bychan a chanolig)</t>
  </si>
  <si>
    <t>Nifer cynyddol o eiddo wedi'u gwarchod yn well rhag llifogydd ac erydiad arfordirol</t>
  </si>
  <si>
    <t>Cynaliadwyedd busnes cynyddol</t>
  </si>
  <si>
    <t xml:space="preserve">Nifer o bobl sy'n ymgysylltu mewn chwilio am swydd yn dilyn cefnogaeth </t>
  </si>
  <si>
    <t>W30 Mesurau cefnogi busnes i yrru twf cyflogaeth</t>
  </si>
  <si>
    <t>Nifer y bobl wedi'u cyfeirio gan bartneriaid ar gyrsiau uwchsgilio (gwerth rhifyddol)</t>
  </si>
  <si>
    <t>Nifer y bobl wedi'u cyfeirio gan bartneriaid ar y cyrsiau uwchsgilio</t>
  </si>
  <si>
    <t>Gwell canfyddiad o atyniadau</t>
  </si>
  <si>
    <t>Nifer o bobl sy'n ymgysylltu mewn gwasanaethau gofal iechyd prif lif (gwerth rhifyddol)</t>
  </si>
  <si>
    <t>Nifer o bobl sy'n ymgysylltu mewn gwasanaethau gofal iechyd prif lif</t>
  </si>
  <si>
    <t>W31 Cefnogi astudiaethau dichonolrwydd perthnasol</t>
  </si>
  <si>
    <t>Gweithio effeithiol rhwng gweithwyr allweddol a gwasanaethau ychwanegol (nifer yr ymgysylltiadau)</t>
  </si>
  <si>
    <t>Nifer o ymgysylltiadau effeithiol rhwng gweithwyr allweddol a gwasanaethau ychwanegol</t>
  </si>
  <si>
    <t>Nifer yr ymgysylltiadau</t>
  </si>
  <si>
    <t>Nifer o bobl yn profi gostyngiad mewn rhwystrau strwythurol i gyflogaeth a darpariaeth sgiliau (gwerth rhifyddol)</t>
  </si>
  <si>
    <t>Nifer y bobl yn profi gostyngiad mewn rhwystrau strwythurol i gyflogaeth a darpariaeth sgiliau</t>
  </si>
  <si>
    <t xml:space="preserve">W32 Cyllid i gefnogi cynnydd busnes bach i ffyrm maint canolig cynhyrchiol </t>
  </si>
  <si>
    <t>Nifer y digwyddiadau neu weithgareddau lleol wedi'u cefnogi</t>
  </si>
  <si>
    <t>Nifer o bobl economaidd anweithgar sy'n ymgysylltu â gwasanaethau cefnogi gweithwyr allweddol (gwerth rhifyddol)</t>
  </si>
  <si>
    <t>Nifer yr unigolion economaidd anweithredol yn ymgysylltu â'r gwasanaethau cefnogi gweithiwr allweddol</t>
  </si>
  <si>
    <t>Nifer y sefydliadau wedi ymgysylltu mewn gweithgarwch trosglwyddo gwybodaeth yn dilyn cefnogaeth</t>
  </si>
  <si>
    <t>Nifer o bobl wedi'u hymgyfarwyddo gyda disgwyliadau cyflogwyr, gan gynnwys safonau ymddygiad yn y gweithle (gwerth rhifyddol)</t>
  </si>
  <si>
    <t>Nifer o bobl sydd wedi'u hymgyfarwyddo gyda disgwyliadau cyflogwyr, gan gynnwys safonau ymddygiad yn y gweithle</t>
  </si>
  <si>
    <t>W33 Buddsoddi mewn isadeiledd gwytnwch a datrysiadau sy'n seiliedig ar natur</t>
  </si>
  <si>
    <t>Nifer y bobl sy'n economaidd anweithredol sy'n cael eu cefnogi i ymgysylltu â'r system budd-daliadau (gwerth rhifyddol)</t>
  </si>
  <si>
    <t>Nifer y bobl economaidd anweithredol wedi'u cefnogi i ymgysylltu â'r system budd-daliadau</t>
  </si>
  <si>
    <t>Nifer o bobl mewn addysg/hyfforddiant (gwerth rhifyddol)</t>
  </si>
  <si>
    <t>Nifer o bobl mewn addysg/hyfforddiant yn dilyn cefnogaeth</t>
  </si>
  <si>
    <t>W34 Cefnogaeth cyflogaeth i bobl economaidd anweithredol</t>
  </si>
  <si>
    <t>Nifer y bobl sy'n gymdeithasol eithriedig yn cael mynediad at gymorth</t>
  </si>
  <si>
    <t>Nifer y bobl wedi'u cefnogi i gael mynediad at gyrsiau sgiliau sylfaenol</t>
  </si>
  <si>
    <t>Nifer y bobl sy'n cael mynediad at gefnogath iechyd meddwl a chorfforol yn arwain at gyflogaeth</t>
  </si>
  <si>
    <t>Nifer y bobl yn derbyn cefnogaeth i ennill cyflogaeth</t>
  </si>
  <si>
    <t>Nifer y bobl yn derbyn cefnogaeth i gadw cyflogaeth</t>
  </si>
  <si>
    <t>Nifer yr ymgysylltiadau effeithiol rhwng gweithwyr allweddol a gwasanaethau ychwanegol</t>
  </si>
  <si>
    <t>Nifer y bobl wedi'u cefnogi i ymgysylltu mewn sgiliau bywyd</t>
  </si>
  <si>
    <t>Nifer y bobl wedi'u cefnogi ar gwrs drwy ddarparu cefnogaeth ariannol</t>
  </si>
  <si>
    <t>Nifer y bobl wedi'u cefnogi i gymryd rhan mewn addysg</t>
  </si>
  <si>
    <t xml:space="preserve">Nifer y bobl yn cymryd rhan mewn rhaglenni profiad gwaith </t>
  </si>
  <si>
    <t>Nifer y bobl yn ailhyfforddi</t>
  </si>
  <si>
    <t>Nifer y bobl mewn cyflogaeth yn ymgysylltu â'r system sgiliau</t>
  </si>
  <si>
    <t>Nifer y bobl yn derbyn cefnogaeth i ennill trwydded alwedigaethol</t>
  </si>
  <si>
    <t>Nifer y bobl yn cael eu cefnogi i ennill cymhwyster</t>
  </si>
  <si>
    <t>Nifer y bobl sy'n cael mynediad at gefnogath iechyd meddwl a chorfforol yn arwain at gyflogaeth (gwerth rhifyddol)</t>
  </si>
  <si>
    <t>Nifer o bobl sy'n adrodd cynnydd mewn cyflogaeth drwy'r datblygiad o sgiliau rhyngbersonol a ariennir gan yr UKSPF</t>
  </si>
  <si>
    <t>Nifer o bobl gyda sgiliau sylfaenol yn dilyn cefnogaeth</t>
  </si>
  <si>
    <t xml:space="preserve">Nifer o bobl mewn cyflogaeth a gefnogwyd </t>
  </si>
  <si>
    <t>Nifer o bobl mewn cyflogaeth parhaus gyda chefnogaeth gweithiwr allweddol a gwasanaethau ychwanegol</t>
  </si>
  <si>
    <t xml:space="preserve">Nifer o bobl mewn gwaith, gan gynnwys yn hunan-gyflogedig, yn dilyn cefnogaeth </t>
  </si>
  <si>
    <t>Nifer o bobl mewn cyflogaeth barhaus am chwe mis</t>
  </si>
  <si>
    <t xml:space="preserve">Nifer o bobl gyda hyfedredd mewn cyn-gyflogaeth a sgiliau rhyngbersonol </t>
  </si>
  <si>
    <t>Nifer o bobl mewn gwaith, gan gynnwys yn hunan-gyflogedig, yn dilyn cefnogaeth (gwerth rhifyddol)</t>
  </si>
  <si>
    <t>W35 Cyrsiau yn cynnwys sgiliau sylfaenol, bywyd a gyrfa</t>
  </si>
  <si>
    <t>Nifer y bobl yn derbyn cefnogaeth i ennill cyflogaeth (gwerth rhifyddol)</t>
  </si>
  <si>
    <t xml:space="preserve">Nifer o bobl mewn cyflogaeth a gefnogwyd (gwerth rhifyddol) </t>
  </si>
  <si>
    <t>W36 Gweithgareddau cyfoethogi a gwirfoddoli</t>
  </si>
  <si>
    <t>Nifer y bobl mewn cyflogaeth yn ymgysylltu â'r system sgiliau (gwerth rhifyddol)</t>
  </si>
  <si>
    <t>Nifer o bobl sy'n adrodd cynnydd mewn cyflogaeth drwy'r datblygiad o sgiliau rhyngbersonol a ariennir gan yr UKSPF (gwerth rhifyddol)</t>
  </si>
  <si>
    <t>W37 Cynyddu'r lefelau o gynhwysiad digidol, sgiliau digidol hanfodol</t>
  </si>
  <si>
    <t>Nifer y bobl yn derbyn cefnogaeth i ennill trwydded alwedigaethol (gwerth rhifyddol)</t>
  </si>
  <si>
    <t>Nifer o bobl mewn cyflogaeth barhaus am chwe mis (gwerth rhifyddol)</t>
  </si>
  <si>
    <t>W38 Cefnogaeth wedi'i theilwra i'r cyflogedig gael mynediad at gyrsiau</t>
  </si>
  <si>
    <t>Nifer y bobl yn derbyn cefnogaeth i gadw cyflogaeth (gwerth rhifyddol)</t>
  </si>
  <si>
    <t>Nifer o bobl mewn cyflogaeth parhaus gyda chefnogaeth gweithiwr allweddol a gwasanaethau ychwanegol (gwerth rhifyddol)</t>
  </si>
  <si>
    <t>W39 Ardaloedd lleol i ariannu anghenion sgiliau lleol</t>
  </si>
  <si>
    <t>Nifer y bobl yn ailhyfforddi (gwerth rhifyddol)</t>
  </si>
  <si>
    <t>Nifer o bobl mewn gyda sgiliau sylfaenol (Saesneg, mathemateg, digidol ac ESOL) (gwerth rhifyddol)</t>
  </si>
  <si>
    <t>W40 Cyrsiau sgiliau gwyrdd</t>
  </si>
  <si>
    <t>Nifer y bobl wedi'u cefnogi ar gwrs drwy ddarparu cefnogaeth ariannol (gwerth rhifyddol)</t>
  </si>
  <si>
    <t>Nifer o bobl gyda hyfedredd mewn cyn-gyflogaeth a sgiliau rhyngbersonol (perthynas, rheolaeth sefydliadol a dicter, cyfweld, ysgrifennu CV a chais am swydd)</t>
  </si>
  <si>
    <t>W41 Cefnogaeth ailhyfforddi - sectorau carbon uchel</t>
  </si>
  <si>
    <t>Nifer y bobl wedi'u cefnogi i gael mynediad at sgiliau sylfaenol (gwerth rhifyddol)</t>
  </si>
  <si>
    <t>W42 Sgiliau digidol lleol</t>
  </si>
  <si>
    <t>Nifer y bobl wedi'u cefnogi i ymgysylltu mewn sgiliau bywyd (gwerth rhifyddol)</t>
  </si>
  <si>
    <t>Gwell canfyddiad o farchnadoedd (% cynnydd)</t>
  </si>
  <si>
    <t>W43 Cyllid i gefnogi ymgysylltiad a datblygiad sgiliau mwy meddal i bobl ifanc</t>
  </si>
  <si>
    <t>Cynnydd mewn gwariant ymwelwyr (% cynnydd)</t>
  </si>
  <si>
    <t>Swm gwariant ymwelwyr mewn £</t>
  </si>
  <si>
    <t xml:space="preserve">W44 </t>
  </si>
  <si>
    <t>W44 Cyrsiau wedi'u dylunio i gynyddu hyder gyda rhifau ar gyfer y rhai sydd angen y camau cyntaf tuag at gymwysterau ffurfiol</t>
  </si>
  <si>
    <t>Nifer y bobl wedi'u cefnogi i gymryd rhan mewn addysg (gwerth rhifyddol)</t>
  </si>
  <si>
    <t>Swm cynyddol o fuddsoddiad (£)</t>
  </si>
  <si>
    <t>£</t>
  </si>
  <si>
    <t>W45 Cyrsiau i rieni sy'n dymuno cynyddu eu sgiliau rhifedd er mwyn helpu eu plant, a helpu gyda'u cynnydd eu hunain</t>
  </si>
  <si>
    <t>Nifer y bobl yn cymryd rhan mewn rhaglenni profiad gwaith (gwerth rhifyddol)</t>
  </si>
  <si>
    <t>Nifer yr oedolion yn cymryd rhan mewn cymwysterau mathemateg a chyrsiau hyd at, ac yn cynnwys, cyfwerth â Lefel 2</t>
  </si>
  <si>
    <t>Cynnydd ym maint y seilwaith ynni carbon isel neu ddi-garbon sydd wedi’i osod (% cynnydd)</t>
  </si>
  <si>
    <r>
      <rPr>
        <sz val="8"/>
        <rFont val="Segoe UI"/>
        <family val="2"/>
      </rPr>
      <t xml:space="preserve">Metrau sgwâr (M2) </t>
    </r>
    <r>
      <rPr>
        <strike/>
        <sz val="8"/>
        <color rgb="FFFF0000"/>
        <rFont val="Segoe UI"/>
        <family val="2"/>
      </rPr>
      <t xml:space="preserve"> </t>
    </r>
  </si>
  <si>
    <t>W46 Cyrsiau wedi'u hanelu at garcharorion, y rhai a ryddhawyd o'r carchar yn ddiweddar neu sydd ar drwydded dros dro</t>
  </si>
  <si>
    <t>Nifer y bobl wedi'u cyfeirio gan bartneriaid ar gyrsiau uwchsgilio</t>
  </si>
  <si>
    <t>Nifer y bobl sy'n gymdeithasol eithriedig yn cael mynediad at gymorth (gwerth rhifyddol)</t>
  </si>
  <si>
    <t xml:space="preserve">Cynnydd mewn cynaliadwyedd busnes (% cynnydd) </t>
  </si>
  <si>
    <t>Nifer y mentrau</t>
  </si>
  <si>
    <t>W47 Cyrsiau wedi'u hanelu at bobl na allant wneud cais am swyddi penodol oherwydd diffyg sgiliau rhifedd ac/neu i annog pobl i uwchsgilio er mwyn cael mynediad at swydd/gyrfa benodol</t>
  </si>
  <si>
    <t>Nifer y cyfleoedd gwirfoddol wedi'u cefnogi (gwerth rhifyddol)</t>
  </si>
  <si>
    <t>Nifer y cyfleoedd gwirfoddol wedi'u cefnogi</t>
  </si>
  <si>
    <t>Nifer y cyfleoedd</t>
  </si>
  <si>
    <t>Cynnydd yn nifer y busnesau a gefnogwyd (% cynnydd)</t>
  </si>
  <si>
    <t xml:space="preserve">W48 Modiwlau mathemateg perthnasol ychwanegol wedi'u hymgorffori mewn cyrsiau galwedigaethol eraill </t>
  </si>
  <si>
    <t>Nifer y busnesau yn derbyn cymorth ariannol ac eithrio grantiau (gwerth rhifyddol)</t>
  </si>
  <si>
    <t xml:space="preserve">Nifer y sefydliadau yn derbyn cymorth ariannol ac eithrio grantiau </t>
  </si>
  <si>
    <t xml:space="preserve">Nifer y mentrau </t>
  </si>
  <si>
    <t>Nifer y mentrau bach a chanolig (SMEs) arloesedd gweithredol (gwerth rhifiadol)</t>
  </si>
  <si>
    <t>W49 Rhaglenni arloesol wedi'u cyflwyno ar y cyd â chyflogwyr - gan gynnwys cyrsiau wedi'u dylunio i ymdrin â sgiliau rhifedd penodol oedd eu hangen yn y gweithle</t>
  </si>
  <si>
    <t>Swm cynyddol o isadeiledd ynni carbon isel neu sero carbon wedi'i osod (m2)</t>
  </si>
  <si>
    <t>Metrau sgwâr (M2)</t>
  </si>
  <si>
    <t>Cynnydd yn nifer y prosiectau sy'n deillio o astudiaethau dichonoldeb a ariennir (% cynnydd)</t>
  </si>
  <si>
    <t>W50 Cyrsiau dwys a hyblyg newydd wedi;u targedu at bobl heb fathemateg Lefel 2 yng Nghymru, gan arwain at gymhwyster cyfwerth</t>
  </si>
  <si>
    <t>Nifer yr isadeiledd ynni carbon isel neu sero carbon wedi'i osod (gwerth rhifyddol)</t>
  </si>
  <si>
    <t>Nifer yr unedau</t>
  </si>
  <si>
    <t>Cynnydd yn nifer yr eiddo sy’n cael ei amddiffyn yn well rhag llifogydd ac erydu arfordirol (% cynnydd)</t>
  </si>
  <si>
    <t>W51 Cyrsiau wedi'u dylunio i helpu pobl i ddefnyddio rhifedd i reoli eu harian</t>
  </si>
  <si>
    <t>Nifer y buddsoddwyr angel yn yr ardal leol (gwerth rhifyddol)</t>
  </si>
  <si>
    <t>Nifer yr oedolion yn cyflawni cymhwyster mathemateg hyd at, ac yn cynnwys, gyfwerth â lefel 2</t>
  </si>
  <si>
    <t>Cynnydd yn nifer yr ymwelwyr (% cynnydd)</t>
  </si>
  <si>
    <t>W52 Cyrsiau wedi'u hanelu at y rhai dros 19 neu drosodd sy'n gadael, neu sydd newydd adael, y system gofal</t>
  </si>
  <si>
    <t>Nifer y buddsoddwyr angel wedi'u hymgysylltu (gwerth rhifyddol)</t>
  </si>
  <si>
    <t xml:space="preserve">Nifer y buddsoddwyr angel </t>
  </si>
  <si>
    <t>Nifer y busnesau sy'n mabwysiadu cynhyrchion neu wasanaethau newydd neu well (gwerth rhifiadol)</t>
  </si>
  <si>
    <t xml:space="preserve">W53 Gweithgareddau, cyrsiau neu ddarpariaeth wedi'i datblygu mewn partneriaeth â sefydliadau cymunedol a phartneriaid eraill wedi'u hanelu at ymgysylltu â'r dysgwyr anoddaf i'w cyrraedd </t>
  </si>
  <si>
    <t>Nifer y busnesau sy'n ymwneud â marchnadoedd newydd (gwerth rhifiadol)</t>
  </si>
  <si>
    <t>Nifer y busnesau sy'n mabwysiadu technolegau neu brosesau sy'n newydd i'r cwmni (gwerth rhifiadol)</t>
  </si>
  <si>
    <t>Nifer y busnesau yn derbyn buddsoddiad angel (gwerth rhifyddol)</t>
  </si>
  <si>
    <t>Nifer y busnesau yn derbyn grantiau (gwerth rhifyddol)</t>
  </si>
  <si>
    <t>Nifer y busnesau sy'n cynyddu eu gallu allforio (gwerth rhifiadol)</t>
  </si>
  <si>
    <t>Nifer y busnesau gyda gwell cynhyrchiant (gwerth rhifiadol)</t>
  </si>
  <si>
    <t>Nifer yr adeiladau masnachol wedi'u datblygu neu wella (gwerth rhifyddol)</t>
  </si>
  <si>
    <t>Nifer yr adeiladau</t>
  </si>
  <si>
    <t>Nifer y busnesau sy'n cyflwyno cynhyrchion newydd i'r cwmni (gwerth rhifiadol)</t>
  </si>
  <si>
    <t>Nifer y cynlluniau datgarboneiddio wedi'u datblygu (gwerth rhifyddol)</t>
  </si>
  <si>
    <t>Nifer y cynlluniau</t>
  </si>
  <si>
    <t>Nifer y cwmnïau cyfnod cynnar sy'n cynyddu eu refeniw yn dilyn cefnogaeth (gwerth rhifiadol)</t>
  </si>
  <si>
    <t>Nifer y marchnadoedd lleol wedi'u cefnogi (gwerth rhifyddol)</t>
  </si>
  <si>
    <t>Nifer y marchnadoedd</t>
  </si>
  <si>
    <t>Nifer y busnesau newydd a grëwyd (gwerth rhifiadol)</t>
  </si>
  <si>
    <t>Nifer y mentrau newydd</t>
  </si>
  <si>
    <t>Nifer y bobl yn mynychu sesiynau hyfforddi (gwerth rhifyddol)</t>
  </si>
  <si>
    <t>Nifer y cynhyrchion newydd i'r farchnad (gwerth rhifiadol)</t>
  </si>
  <si>
    <t xml:space="preserve">Nifer y cynnyrch </t>
  </si>
  <si>
    <t>Nifer y bobl wedi'u cyrraedd (gwerth rhifyddol)</t>
  </si>
  <si>
    <t>Nifer y sefydliadau sy'n ymwneud â gweithgarwch trosglwyddo gwybodaeth newydd (gwerth rhifiadol)</t>
  </si>
  <si>
    <t>Nifer y Sefydliadau</t>
  </si>
  <si>
    <t>Nifer yr entrepreneuriaid posib yn cael eu cynorthwyo i fod yn barod i fentro (gwerth rhifyddol)</t>
  </si>
  <si>
    <t>Nifer yr entrepreneuriaid</t>
  </si>
  <si>
    <t>Nifer yr eiddo gyda gwell cysylltedd digidol (gwerth rhifiadol)</t>
  </si>
  <si>
    <t>Nifer yr eiddo wedi'u gwarchod yn well rhag gorlifo ac erydu arfordirol (gwerth rhifyddol)</t>
  </si>
  <si>
    <t>Nifer y busnesau gweithredol ymchwil a datblygu (R&amp;D) (gwerth rhifiadol)</t>
  </si>
  <si>
    <t>W1: Cyllid ar gyfer gwelliannau i ganol trefi a'r stryd fawr, gan gynnwys hygyrchedd i bobl anabl, gan gynnwys gwariant cyfalaf a chostau rhedeg</t>
  </si>
  <si>
    <t xml:space="preserve">W2: Cyllid ar gyfer prosiectau isadeiledd cymunedol a chymdogaeth newydd, neu welliannau i rai presennol, gan gynnwys y rhai sy'n cynyddu gwytnwch cymunedau o ran peryglon naturiol, megis llifogydd, a buddsoddiad mewn cynhyrchu ynni adnewyddadwy a rheolaeth gwastraff mewn perchnogaeth leol i wella'r trosglwyddiad at fyw carbon isel. Dylai hyn ymdrin â'r gwariant cyfalaf a'r costau rhedeg. </t>
  </si>
  <si>
    <t>W3: Creu a gwella gofod gwyrdd lleol, gerddi cymunedol, cyrsiau dŵr ac argloddiau, ynghyd ag ymgorffori nodweddion naturiol a gwelliannau bioamrywiaeth mewn gofod cyhoeddus ehangach.</t>
  </si>
  <si>
    <t>W4: Cefnogaeth estynedig i sefydliadau diwylliannol, hanesyddol a threftadaeth sy'n ffurfio'r cynnig diwylliannol a threftadaeth leol, gan gynnwys gwelliannau i fynediad at safleoedd i wrthsefyll effeithiau ynysiad, yn enwedig ar gyfer pobl hŷn a phobl anabl.</t>
  </si>
  <si>
    <t>W5: Dylunio a rheoli'r amgylchedd adeiledig ac wedi'i dirweddu er mwyn dylunio i gael gwared ar drosedd</t>
  </si>
  <si>
    <t>W6: Cefnogaeth i gelfyddydau lleol, gweithgareddau diwylliannol, treftadaeth a chreadigol</t>
  </si>
  <si>
    <t>W7: Cefnogaeth i wella teithio llesol a phrosiectau isadeiledd trafnidiaeth gwyrdd ar raddfa fechan, gan ystyried Strategaeth Drafnidiaeth Cymru.</t>
  </si>
  <si>
    <t>W8: Cyllid ar gyfer y datblygiad a hybu ymgyrchoedd ehangach a phrofiadau drwy'r flwyddyn sy'n annog pobl i ymweld a chwilota yn yr ardal leol.</t>
  </si>
  <si>
    <t>W9: Cyllid ar gyfer gwirfoddoli grymus a/neu prosiectau gweithredu cymdeithasol i ddatblygu cyfalaf cymdeithasol a dynol mewn mannau lleol.</t>
  </si>
  <si>
    <t>W10: Cyllid ar gyfer cyfleusterau chwaraeon lleol, twrnameintiau, timau a chynghreiriau; i ddod â phobl ynghyd.</t>
  </si>
  <si>
    <t>W11: Buddsoddi mewn adeiladu capasiti a chefnogaeth isadeiledd ar gyfer cymdeithas sifil leol a grwpiau cymunedol.</t>
  </si>
  <si>
    <t>W12: Buddsoddi mewn cynlluniau ymgysylltu cymunedol, i gefnogi ymwneud cymunedol mewn penderfyniadau ar adfywio lleol.</t>
  </si>
  <si>
    <t>W13: Mesurau cymunedol i leihau'r costau byw, gan gynnwys drwy fesurau i wella effeithiolrwydd ynni, a chael gwared ar dlodi tanwydd a newid hinsawdd.</t>
  </si>
  <si>
    <t>W14: Cyllid i gefnogi astudiaethau dichonolrwydd perthnasol.</t>
  </si>
  <si>
    <t>W15: Buddsoddiad a chefnogaeth ar gyfer cysylltedd digidol ar gyfer cyleusterau cymunedol lleol.</t>
  </si>
  <si>
    <t>W16: Buddsoddiad mewn marchnadoedd a gwelliannau i fanwerthu canol tref ac isadeiledd sector gwasanaethu, gan roi cefnogaeth gofleidiol i fusnesau bach.</t>
  </si>
  <si>
    <t>W17: Cyllid ar gyfer datblygu a hyrwyddo (masnach a defnyddwyr) yr economi ymweld, megis atyniadau lleol, llwybrau, teithiau a chynnyrch twristiaeth yn fwy cyffredinol.</t>
  </si>
  <si>
    <t>W18: Cefnogi Mabwysiadu 'Made Smarter' Darparu cyngor arbenigol wedi'i deilwra, grantiau cyfatebol a hyfforddiant arweinyddiaeth fel bod modd i fusnesau SME gweithgynhyrchu gyda datrysiadau technoleg ddigidol gan gynnwys deallusrwydd artiffisial; systemau roboteg ac ymreolaethol; gweithgynhyrchu ychwanegion; rhyngrwyd diwydiannol o bethau; realiti rhithwir; dadansoddi data. Mae'r gefnogaeth wedi'i phrofi i drosoli lefelau uchel o fuddsoddiad preifat mewn technolegau sy'n gyrru twf, cynhyrchedd, effeithiolrwydd a gwytnwch mewn gweithgynhyrchu.</t>
  </si>
  <si>
    <t>W19: Cynyddu buddsoddiad mewn ymchwil a datblygu ar y lefel lleol. Buddsoddi i gefnogi ymlediad y wybodaeth a'r gweithgareddau arloesi, mewn ardaloedd o bwys economaidd a datblygol. Cefnogi masnacholi syniadau, annog cydweithrediad a chyflymu'r llwybr i'r farchnad fel bod rhagor o syniadau yn cyfieithu i arferion diwydiannol a masnachol. Buddsoddi mewn canolfannau hyfforddi doethor.</t>
  </si>
  <si>
    <t>W20: Grantiau ymchwil a datblygu yn cefnogi datblygiad cynnyrch a gwasanaethau arloesol. Grantiau i gynyddu'r capasiti ymchwil a'r lefel o gydweithrediad rhwng ffyrmau i rannu arferion gorau.</t>
  </si>
  <si>
    <t>W21: Cyllid ar gyfer datblygu a chefnogi isadeiledd arloesi priodol ar y lefel lleol.</t>
  </si>
  <si>
    <t>W22: Buddsoddi mewn isadeiledd arloesi a phrosiectau cyflogaeth/datblygu safleoedd arloesi  Gall hyn helpu i ddatgloi prosiectau datblygu safle fydd yn cefnogi twf mewn mannau.</t>
  </si>
  <si>
    <t>W23: Cryfhau ecosystemau entrepreneuraidd lleol, a chefnogi busnesau ar bob cam o'u datblygiad i ddechrau, cynnal, tyfu ac arloesi, gan gynnwys drwy rwydweithiau lleol.</t>
  </si>
  <si>
    <t xml:space="preserve">W24: Cyllid ar gyfer hybiau hyfforddiant, cynigion cefnogi busnes, 'deori' a 'chyflymwyr' newydd ar gyfer mentrau lleol (gan gynnwys mentrau cymdeithasol) a gwelliannau i rai presennol, a all gefnogi entrepreneuriaid a busnesau sy'n dechrau drwy gamau cyntaf eu datblygiad a'u twf drwy gynnig cyfuniad o wasanaethau gan gynnwys rheoli cyfrif, cyngor, adnoddau, hyfforddiant, cymell, mentora a mynediad at ofod gwaith. </t>
  </si>
  <si>
    <t>W25: Grantiau i helpu i wneud bidiau am a llwyfannu digwyddiadau a chynadleddau busnes rhyngwladol sy'n cefnogi sectorau twf lleol ehangach.</t>
  </si>
  <si>
    <t>W26: Cefnogaeth i dyfu'r economi cymdeithasol lleol, gan gynnwys busnesau cymunedol, cydweithredfeydd a mentrau cymdeithasol.</t>
  </si>
  <si>
    <t>W27: Cyllid i ddatblygu rhwydweithiau buddsoddi angel drwy'r wlad.</t>
  </si>
  <si>
    <t>W28: Grantiau Allforio i gefnogi busnesau i dyfu eu masnachu dramor, cefnogi cyflogaeth a buddsoddiad lleol.</t>
  </si>
  <si>
    <t>W29: Cefnogi datgarboneiddio a gwella'r amgylchedd naturiol tra'n tyfu'r economi lleol. Gweithredu dull systemau cyfan i fuddsoddi mewn isadeiledd i gyflawni datgarboneiddio effeithiol ar draws ynni, adeiladau a chludiant a thu hwnt, yn unol â'n targed hinsawdd cyfreithiol rwymol. Gwneud y mwyaf o gryfderau presennol lleol neu rai sy'n datblygu mewn technolegau carbon isel, nwyddau a gwasanaethau i gymryd mantais o'r cyfle byd-eang hwn sy'n tyfu.</t>
  </si>
  <si>
    <t>W30: Mesurau cefnogi busnes i yrru twf cyflogaeth, yn enwedig mewn ardaloedd o ddiweithdra uchel.</t>
  </si>
  <si>
    <t>W31: Cyllid i gefnogi astudiaethau dichonolrwydd perthnasol.</t>
  </si>
  <si>
    <t>W32: Cyllid i gefnogi cynnydd busnesau bach i ffyrmau maint canolig cynhyrchiol.</t>
  </si>
  <si>
    <t>W33: Buddsoddi mewn isadeiledd gwytnwch a datrysiadau sy'n seiliedig ar natur sy'n gwarchod busnesau lleol ac ardaloedd cymunedol rhag peryglon naturiol gan gynnwys llifogydd ac erydiad arfordirol.</t>
  </si>
  <si>
    <t>W34: Cefnogaeth cyflogaeth i bobl economaidd anweithredol: Cefnogaeth ddwys a chofleidiol 1:1 i symud pobl yn agosach at y ddarpariaeth prif ffrwd ac ennill a chynnal cyflogaeth, wedi'i ategu gan gefnogaeth sgiliau bywyd a sgiliau sylfaenol ychwanegol ac/neu arbenigol (digidol, Saesneg, mathemateg* ac ESOL) lle mae bylchau yn y ddarpariaeth leol. Cyllid ar gyfer hyfforddiant galwedigaethol i bobl economaidd anweithredol, lle mae'r ddarpariaeth yn ychwanegol i'r hyn sy'n cael ei ariannu drwy'r ddarpariaeth prif lif.</t>
  </si>
  <si>
    <t>W35: Cyrsiau yn cynnwys sgiliau sylfaenol (digidol, Saesneg, mathemateg (drwy Lluosogi) ac ESOL), a darpariaeth sgiliau bywyd a gyrfa** ar gyfer pobl sydd ddim yn economaidd anweithredol ac sy'n methu â chael mynediad at hyfforddiant arall neu gefnogaeth gofleidiol fel y nodir uchod. Wedi'i ategu gan gefnogaeth ariannol i ddysgwyr i gofrestru ar gyrsiau a chwblhau cymwysterau.</t>
  </si>
  <si>
    <t>W36: Gweithgareddau megis cyfoethogi a gwirfoddoli i wella cyfleoedd a hybu llesiant.</t>
  </si>
  <si>
    <t>W37: Ymyraethau i gynyddu'r lefelau o gynhwysiad digidol, sgiliau digidol hanfodol, gyda ffocws ar sgiliau digidol hanfodol, cyfathrebu'r buddion o fynd ar-lein (yn ddiogel) a chefnogaeth mewn cymunedau fel bod gan ddefnyddwyr hyder ac ymddiriedaeth i aros ar-lein.</t>
  </si>
  <si>
    <t>W38: Cefnogaeth wedi'i theilwra i helpu pobl mewn cyflogaeth, sydd ddim yn cael eu cefnogi gan ddarpariaeth prif lif i ymdrin â rhwystrau i gael mynediad at addysg a chyrsiau hyfforddi. Mae hyn yn cynnwys cefnogi cynnal grwpiau sy'n debygol o adael y farchnad lafur yn gynnar.</t>
  </si>
  <si>
    <t>W39: Cefnogaeth i ardaloedd lleol ariannu anghenion sgiliau lleol. Mae hyn yn cynnwys cymwysterau a chyrsiau technegol a galwedigaethol hyd at lefel 2 a hyfforddiant am drwyddedau galwedigaethol sy'n berthnasol i anghenion yr ardal leol a chymwysterau gwerth uchel lle mae angen am gapasiti sgiliau ychwanegol na ellir eu cwrdd drwy ariannu prif lif.</t>
  </si>
  <si>
    <t>W40: Cyrsiau sgiliau gwyrdd wedi'u targedu at sicrhau bod gennym weithlu medrus i gyflawni uchelgeisiau sero net ac amgylcheddol ehangach y llywodraeth.</t>
  </si>
  <si>
    <t>W41: Cefnogaeth ailhyfforddi ac uwchsgilio ar gyfer y rhai mewn sectorau carbon uchel, gyda ffocws benodol ar drosglwyddo i swyddi gwyrdd a Diwydiant 4.0 a 5.0.</t>
  </si>
  <si>
    <t>W42: Cyllid i gefnogi sgiliau digidol lleol.</t>
  </si>
  <si>
    <t>W43: Cyllid i gefnogi ymgysylltiad a datblygiad sgiliau mwy meddal i bobl ifanc, gydag ystyriaeth i waith Gyrfa Cymru/Cymru'n Gweithio.</t>
  </si>
  <si>
    <t>W44: Cyrsiau wedi'u dylunio i gynyddu hyder gyda rhifau ar gyfer y rhai sydd angen y camau cyntaf tuag at gymwysterau ffurfiol.</t>
  </si>
  <si>
    <t>W45: Cyrsiau i rieni sy'n dymuno cynyddu eu sgiliau rhifedd er mwyn helpu eu plant, a helpu gyda'u cynnydd eu hunain.</t>
  </si>
  <si>
    <t>W46: Cyrsiau wedi'u hanelu at garcharorion, y rhai a ryddhawyd o'r carchar yn ddiweddar neu sydd ar drwydded dros dro.</t>
  </si>
  <si>
    <t>W47: Cyrsiau wedi'u hanelu at bobl na allant wneud cais am swyddi penodol oherwydd diffyg sgiliau rhifedd ac/neu i annog pobl i uwchsgilio er mwyn cael mynediad at swydd/gyrfa benodol.</t>
  </si>
  <si>
    <t>W48: Modiwlau mathemateg perthnasol ychwanegol wedi'u hymgorffori mewn cyrsiau galwedigaethol eraill.</t>
  </si>
  <si>
    <t>W49: Rhaglenni arloesol wedi'u cyflwyno ar y cyd â chyflogwyr - gan gynnwys cyrsiau wedi'u dylunio i ymdrin â sgiliau rhifedd penodol oedd eu hangen yn y gweithle.</t>
  </si>
  <si>
    <r>
      <rPr>
        <sz val="12"/>
        <color rgb="FF000000"/>
        <rFont val="Calibri"/>
        <family val="2"/>
      </rPr>
      <t>W50: Cyrsiau dwys a hyblyg newydd wedi;u targedu at bobl heb fathemateg Lefel 2 yng Nghymru, gan arwain at gymhwyster cyfwerth (am ragor o wybodaeth am gymwysterau cyfwerth, gweler</t>
    </r>
    <r>
      <rPr>
        <u/>
        <sz val="12"/>
        <color rgb="FF1D6FB8"/>
        <rFont val="Calibri"/>
        <family val="2"/>
      </rPr>
      <t xml:space="preserve"> Qualifications can cross boundaries  (</t>
    </r>
    <r>
      <rPr>
        <sz val="12"/>
        <color rgb="FF0000FF"/>
        <rFont val="Calibri"/>
        <family val="2"/>
      </rPr>
      <t>sqa.org.uk) (https://www.sqa.org.uk/sqa/files</t>
    </r>
    <r>
      <rPr>
        <u/>
        <sz val="12"/>
        <color rgb="FF1D6FB8"/>
        <rFont val="Calibri"/>
        <family val="2"/>
      </rPr>
      <t xml:space="preserve"> ccc/QualificationsCanCrossBoundaries.pdf))</t>
    </r>
  </si>
  <si>
    <t>W51: Cyrsiau wedi'u dylunio i helpu pobl i ddefnyddio rhifedd i reoli eu harian.</t>
  </si>
  <si>
    <t>W52: Cyrsiau wedi'u hanelu at y rhai dros 19 neu drosodd sy'n gadael, neu sydd newydd adael, y system gofal</t>
  </si>
  <si>
    <t>W53: Gweithgareddau, cyrsiau neu ddarpariaeth wedi'i datblygu mewn partneriaeth â sefydliadau cymunedol a phartneriaid eraill wedi'u hanelu at ymgysylltu â'r dysgwyr anoddaf i'w cyrraedd - er enghraifft, rhai nad ydynt yn y farchnad lafur neu grwpiau eraill wedi'u hadnabod yn lleol fel rhai sydd mewn angen.</t>
  </si>
  <si>
    <t>Increased footfall</t>
  </si>
  <si>
    <t>Number of people</t>
  </si>
  <si>
    <t>Number of feasibility studies developed as a result of support</t>
  </si>
  <si>
    <t>Number of studies</t>
  </si>
  <si>
    <t>Increased number of web searches for a place</t>
  </si>
  <si>
    <t>Number of web searches</t>
  </si>
  <si>
    <t>Number of households receiving support</t>
  </si>
  <si>
    <t>Number of households</t>
  </si>
  <si>
    <t xml:space="preserve">Increased take up of energy efficiency measures </t>
  </si>
  <si>
    <t>Number of households supported to take up energy efficiency measures</t>
  </si>
  <si>
    <t>Increased use of cycleways or foot paths</t>
  </si>
  <si>
    <t>Number of cyclists or pedestrians</t>
  </si>
  <si>
    <t>Number of local events or activities supported</t>
  </si>
  <si>
    <t>Number of events/activities</t>
  </si>
  <si>
    <t>Jobs created as a result of support</t>
  </si>
  <si>
    <t>Number of Full time equivalent (FTE)</t>
  </si>
  <si>
    <t>Number of neighbourhood improvements undertaken</t>
  </si>
  <si>
    <t>Number of improvements</t>
  </si>
  <si>
    <t xml:space="preserve">Jobs safeguarded as a result of support </t>
  </si>
  <si>
    <t>Number of full time equivalent (FTE)</t>
  </si>
  <si>
    <t>Number of organisations receiving financial support other than grants</t>
  </si>
  <si>
    <t>Number of organisations</t>
  </si>
  <si>
    <t>Number of community-led arts, cultural, heritage and creative programmes as a result of support</t>
  </si>
  <si>
    <t>Number of programmes</t>
  </si>
  <si>
    <t>Number of organisations receiving grants</t>
  </si>
  <si>
    <t>Number of vacant units filled</t>
  </si>
  <si>
    <t>Number of organisations receiving non-financial support</t>
  </si>
  <si>
    <t xml:space="preserve">Neighbourhood crimes </t>
  </si>
  <si>
    <t>Number of crimes reported</t>
  </si>
  <si>
    <t>Number of people supported to engage in job-searching</t>
  </si>
  <si>
    <t xml:space="preserve">Number of volunteering opportunities created as a result of support </t>
  </si>
  <si>
    <t>Number of volunteering roles created</t>
  </si>
  <si>
    <t>Number of projects successfully completed</t>
  </si>
  <si>
    <t>Number of projects</t>
  </si>
  <si>
    <t>Number of adults achieving maths qualifications up to, and including, Level 2 equivalent</t>
  </si>
  <si>
    <t>Number of adults</t>
  </si>
  <si>
    <t>Number of Tourism, Culture or Heritage assets created or improved</t>
  </si>
  <si>
    <t>Number of assets</t>
  </si>
  <si>
    <t>Number of adults participating in maths qualifications and courses up to, and including, Level 2 equivalent</t>
  </si>
  <si>
    <t>Number of tournaments supported</t>
  </si>
  <si>
    <t>Number of tournaments</t>
  </si>
  <si>
    <t>People engaged in life skills support following interventions</t>
  </si>
  <si>
    <t>Number of trees planted</t>
  </si>
  <si>
    <t>Number of trees</t>
  </si>
  <si>
    <t>Number of people gaining qualifications, licences and skills</t>
  </si>
  <si>
    <t>Number of adult numeracy courses run in a local area through Multiply</t>
  </si>
  <si>
    <t>Number of courses</t>
  </si>
  <si>
    <t>People gaining a qualification or completing a course following support</t>
  </si>
  <si>
    <t>Number of courses developed in collaboration with employers</t>
  </si>
  <si>
    <t>Number of active or sustained participants in community groups as a result of support</t>
  </si>
  <si>
    <t>Number of participants</t>
  </si>
  <si>
    <t>Number of different cohorts participating in numeracy courses</t>
  </si>
  <si>
    <t>Number of cohorts</t>
  </si>
  <si>
    <t>Number of economically active individuals engaged in mainstream skills education and training</t>
  </si>
  <si>
    <t>Number of individuals</t>
  </si>
  <si>
    <t>Number of people participating in Multiply funded courses</t>
  </si>
  <si>
    <t>Number of economically inactive individuals engaging with benefits system following support</t>
  </si>
  <si>
    <t>Number of people achieving a qualification</t>
  </si>
  <si>
    <t xml:space="preserve">Number of people engaged in job-searching following support </t>
  </si>
  <si>
    <t>Number of people referred from partners onto upskill courses</t>
  </si>
  <si>
    <t>Number of people engaging with mainstream healthcare services</t>
  </si>
  <si>
    <t>Number of effective engagements between keyworkers and additional services</t>
  </si>
  <si>
    <t>Number of engagements</t>
  </si>
  <si>
    <t>Number of people experiencing reduced structural barriers into employment and into skills provision</t>
  </si>
  <si>
    <t>Number of economically inactive people engaging with keyworker support services</t>
  </si>
  <si>
    <t>Number of people familiarised with employers expectations, including, standards of behaviour in the workplace</t>
  </si>
  <si>
    <t>Number of economically inactive people supported to engage with the benefits system</t>
  </si>
  <si>
    <t>Number of people in education/training following support</t>
  </si>
  <si>
    <t>Number of people accessing mental and physical health support leading to employment</t>
  </si>
  <si>
    <t xml:space="preserve">Number of people in employment, including self-employment, following support </t>
  </si>
  <si>
    <t>Number of people receiving support to gain employment</t>
  </si>
  <si>
    <t xml:space="preserve">Number of people in supported employment </t>
  </si>
  <si>
    <t>Number of people in employment engaging with the skills system</t>
  </si>
  <si>
    <t>Number of people reporting increased employability through development of interpersonal skills funded by UKSPF</t>
  </si>
  <si>
    <t>Number of people receiving support to gain a vocational licence</t>
  </si>
  <si>
    <t>Number of people sustaining employment for 6 months</t>
  </si>
  <si>
    <t>Number of people receiving support to sustain employment</t>
  </si>
  <si>
    <t>Number of people sustaining engagement with keyworker support and additional services</t>
  </si>
  <si>
    <t>Number of people retraining</t>
  </si>
  <si>
    <t>Number of people with basic skills following support</t>
  </si>
  <si>
    <t>Number of people supported onto a course through provision of financial support</t>
  </si>
  <si>
    <t xml:space="preserve">Number of people with proficiency in pre-employment and interpersonal skills </t>
  </si>
  <si>
    <t>Number of people supported to access basic skills courses</t>
  </si>
  <si>
    <t>Improved perception of attractions</t>
  </si>
  <si>
    <t xml:space="preserve">Number of people </t>
  </si>
  <si>
    <t>Number of people supported to engage in life skills</t>
  </si>
  <si>
    <t>Improved perception of markets</t>
  </si>
  <si>
    <t>Number of people supported to gain a qualification</t>
  </si>
  <si>
    <t xml:space="preserve">Increase in visitor spending </t>
  </si>
  <si>
    <t>Amount of visitor spend in £</t>
  </si>
  <si>
    <t>Number of people supported to  participate in education</t>
  </si>
  <si>
    <t>Increased amount of investment</t>
  </si>
  <si>
    <t xml:space="preserve">Number of people taking part in work experience programmes </t>
  </si>
  <si>
    <t>Increased amount of low or zero carbon energy infrastructure installed</t>
  </si>
  <si>
    <t xml:space="preserve">Square metres (M2)  </t>
  </si>
  <si>
    <t>Number of socially excluded people accessing support</t>
  </si>
  <si>
    <t>Increased business sustainability</t>
  </si>
  <si>
    <t>Number of enterprises</t>
  </si>
  <si>
    <t>Number of volunteering opportunities supported</t>
  </si>
  <si>
    <t>Number of opportunities</t>
  </si>
  <si>
    <t>Increased number of enterprises supported</t>
  </si>
  <si>
    <t xml:space="preserve">Number of enterprises receiving financial support other than grants </t>
  </si>
  <si>
    <t xml:space="preserve">Number of enterprises </t>
  </si>
  <si>
    <t>Increased number of innovation active SMEs (Small and medium-sized enterprises)</t>
  </si>
  <si>
    <t xml:space="preserve">Amount of low or zero carbon energy infrastructure completed </t>
  </si>
  <si>
    <t>Square metres (M2)</t>
  </si>
  <si>
    <t>The number of projects arising from funded feasibility studies</t>
  </si>
  <si>
    <t>Number of low or zero carbon energy infrastructure installed</t>
  </si>
  <si>
    <t>Number of units</t>
  </si>
  <si>
    <t>Increased number of properties better protected from flooding and coastal erosion</t>
  </si>
  <si>
    <t>Number of properties</t>
  </si>
  <si>
    <t>Number of angel investors engaged</t>
  </si>
  <si>
    <t>Number of angel investors</t>
  </si>
  <si>
    <t>Increased visitor numbers</t>
  </si>
  <si>
    <t>Number of enterprises engaged in new markets</t>
  </si>
  <si>
    <t xml:space="preserve">Number of enterprises adopting new or improved products or services </t>
  </si>
  <si>
    <t>Number of enterprises receiving angel investment</t>
  </si>
  <si>
    <t>Number of enterprises adopting new to the firm technologies or processes</t>
  </si>
  <si>
    <t>Number of enterprises receiving grants</t>
  </si>
  <si>
    <t xml:space="preserve">Number of enterprises engaged in new markets </t>
  </si>
  <si>
    <t xml:space="preserve">Number of enterprises receiving non-financial support </t>
  </si>
  <si>
    <t>Number of enterprises increasing their export capability</t>
  </si>
  <si>
    <t>Number of commercial buildings completed or improved</t>
  </si>
  <si>
    <t>Number of buildings</t>
  </si>
  <si>
    <t xml:space="preserve">Number of enterprises with improved productivity </t>
  </si>
  <si>
    <t>Number of decarbonisation plans developed as a result of support</t>
  </si>
  <si>
    <t>Number of plans</t>
  </si>
  <si>
    <t>Number of early stage enterprises which increase their revenue following support</t>
  </si>
  <si>
    <t>Number of local markets created or supported</t>
  </si>
  <si>
    <t>Number of markets</t>
  </si>
  <si>
    <t>Number of new enterprises created as a result of support</t>
  </si>
  <si>
    <t>Number of new enterprises</t>
  </si>
  <si>
    <t>Number of people attending training sessions</t>
  </si>
  <si>
    <t>Number of new to market products</t>
  </si>
  <si>
    <t xml:space="preserve">Number of products </t>
  </si>
  <si>
    <t>Number of people reached</t>
  </si>
  <si>
    <t>Number of organisations engaged in knowledge transfer activity following support</t>
  </si>
  <si>
    <t>Number of Organisations</t>
  </si>
  <si>
    <t>Number of potential entrepreneurs assisted to be enterprise ready</t>
  </si>
  <si>
    <t>Number of entrepreneurs</t>
  </si>
  <si>
    <t>Premises with improved digital connectivity as a result of support</t>
  </si>
  <si>
    <t>Number of premises</t>
  </si>
  <si>
    <t>Number of properties better protected from flooding and coastal erosion</t>
  </si>
  <si>
    <t>Number of R&amp;D (Research &amp; Development) active enterprises</t>
  </si>
  <si>
    <t>Communities &amp; Place</t>
  </si>
  <si>
    <t>Local Business</t>
  </si>
  <si>
    <t>Multiply</t>
  </si>
  <si>
    <t>W1 Improvements to town centres &amp; High Streets</t>
  </si>
  <si>
    <t>W2 Community &amp; neighbourhood infrastructure projects</t>
  </si>
  <si>
    <t>W3 Creation of and improvements to local green spaces</t>
  </si>
  <si>
    <t>W4 Enhancing existing cultural, historic &amp; heritage institutions offer</t>
  </si>
  <si>
    <t>W5 Built &amp; landscaped environment to design out crime</t>
  </si>
  <si>
    <t>W6 Local arts, cultural, heritage &amp; creative activities</t>
  </si>
  <si>
    <t>W7 Support for active travel enhancements</t>
  </si>
  <si>
    <t>W8  Funding for the development and promotion of wider campaigns and year-round experiences which encourage people to visit and explore the local area.</t>
  </si>
  <si>
    <t>W9 Impactful volunteering and/or social action projects</t>
  </si>
  <si>
    <t>W10 Local sports facilities, tournaments, teams &amp; leagues</t>
  </si>
  <si>
    <t>W11 Capacity building &amp; infrastructure support local groups</t>
  </si>
  <si>
    <t>W12 Community engagement schemes, local regeneration</t>
  </si>
  <si>
    <t>W14 Relevant feasibility studies</t>
  </si>
  <si>
    <t>W15 Investment and support for digital connectivity for local community facilities</t>
  </si>
  <si>
    <t>W16 Open markets &amp; town centre retail &amp; service sector</t>
  </si>
  <si>
    <t>W17 Development &amp; promotion of visitor economy</t>
  </si>
  <si>
    <t>W18 Supporting Made Smarter Adoption</t>
  </si>
  <si>
    <t>W19 Investment in research and development at the local level</t>
  </si>
  <si>
    <t>W20 R&amp;D grants supporting innovative product &amp; service development</t>
  </si>
  <si>
    <t>W21 Development of innovation infrastructure at the local level</t>
  </si>
  <si>
    <t>W22 Enterprise infrastructure &amp; employment / innovation sites</t>
  </si>
  <si>
    <t>W23 Strengthening local entrepreneurial ecosystems</t>
  </si>
  <si>
    <t>W24 Training hubs, business support offers, incubators</t>
  </si>
  <si>
    <t>W25 Bid for &amp; host international business events &amp; conferences</t>
  </si>
  <si>
    <t>W26 Growing the local social economy</t>
  </si>
  <si>
    <t>W27 Develop angel investor networks</t>
  </si>
  <si>
    <t>W28 Export Grants to grow overseas trading etc</t>
  </si>
  <si>
    <t>W29 Supporting decarbonisation whilst growing the local economy</t>
  </si>
  <si>
    <t>W30 Business support measures to drive employment growth</t>
  </si>
  <si>
    <t xml:space="preserve">W32 Funding to support progression of small businesses into productive medium sized firms </t>
  </si>
  <si>
    <t>W33 Investment in resilience infrastructure and nature-based solutions</t>
  </si>
  <si>
    <t>W34 Employment support for economically inactive people</t>
  </si>
  <si>
    <t>W35 Courses including basic, life &amp; career skills</t>
  </si>
  <si>
    <t>W37 Increase levels of digital inclusion, essential digital skills</t>
  </si>
  <si>
    <t>W38 Tailored support for the employed to access courses</t>
  </si>
  <si>
    <t>W39 Local areas to fund local skills needs</t>
  </si>
  <si>
    <t>W40 Green skills courses</t>
  </si>
  <si>
    <t>W41 Retraining support - high carbon sectors</t>
  </si>
  <si>
    <t>W42 Local digital skills</t>
  </si>
  <si>
    <t>W44 Courses designed to increase confidence with numbers for those needing the first steps towards formal qualifications</t>
  </si>
  <si>
    <t>W45 Courses for parents wanting to increase their numeracy skills in order to help their children, and help with their own progression</t>
  </si>
  <si>
    <t>W46 Courses aimed at prisoners, those recently released from prison or on temporary licence</t>
  </si>
  <si>
    <t>W47 Courses aimed at people who can’t apply for certain jobs because of lack of numeracy skills and/or to encourage people to upskill in order to access a certain job/career</t>
  </si>
  <si>
    <t xml:space="preserve">W48 Additional relevant maths modules embedded into other vocational courses </t>
  </si>
  <si>
    <t>W49 Innovative programmes delivered together with employers – including courses designed to cover specific numeracy skills required in the workplace</t>
  </si>
  <si>
    <t>W50 New intensive and flexible courses targeted at people without Level 2 maths in Wales, leading to an equivalent qualification</t>
  </si>
  <si>
    <t>W51 Courses designed to help people use numeracy to manage their money</t>
  </si>
  <si>
    <t>W52 Courses aimed at those 19 or over that are leaving, or have just left, the care system</t>
  </si>
  <si>
    <t xml:space="preserve">W53 Activities, courses or provision developed in partnership with community organisations and other partners aimed at engaging the hardest to reach learners </t>
  </si>
  <si>
    <t>Angen ei arwyddo gan y Swyddog Awdurdodedig fel sydd wedi nodi ar Atodiad 4, mi ddylai bod y swyddog yma cael ei cynnwys yn yr ebost sy'n cyflwyno'r hawliad</t>
  </si>
  <si>
    <t>Fel nodwyd o fewn Atodiad B. Rhowch sylwadau os oes unrhyw oedi yn yr amserlen</t>
  </si>
  <si>
    <t>Os ydych yn defnyddio fformula neu ddim yn roi 2 pwynt degol nid fydd y ffigyrau yn gywir ar ein systemau ni.</t>
  </si>
  <si>
    <t>defnyddio graddfa gwahanol i hyn sydd wedi ei gymeradwyo</t>
  </si>
  <si>
    <t>Angen gwirio'r darn yma</t>
  </si>
  <si>
    <t>Faint o dir cyhoeddus sy'n cael ei greu neu ei wella</t>
  </si>
  <si>
    <t>Nifer Twristiaeth, Diwylliant neu asesdau treftadaeth a grewyd neu wella</t>
  </si>
  <si>
    <t>Nifer o asedau</t>
  </si>
  <si>
    <t>Data prosiect a fydd yn dangos cyfanswm y metrau sgwâr o dir y cyhoedd a grewyd neu a wellwyd.   Lluniau cynllun  Manyleb gwaith manwl   Ffotograffau cyn ac ar ôl cwblhau'r prosiect</t>
  </si>
  <si>
    <t>Nifer o defnyddwyr</t>
  </si>
  <si>
    <t>Data Prosiect a fydd yn tystio'r cynnydd mewn defnyddwyr cyfleusterau/mwynderau (nifer o defnyddwyr)  Adroddiadau prysurdeb (e.e. Defnyddio cyfrifydd pobl electroneg) Logiau presenoldeb</t>
  </si>
  <si>
    <t>Gwell canfyddiad o cyfleusterau/mwynderau</t>
  </si>
  <si>
    <t>Mwy o ddefnyddwyr o cyfleusterau/mwybderau</t>
  </si>
  <si>
    <t>Data prosiect a fydd yn tystio'r gwell canfyddiad o gyfleusterau/mwynderau (nifer o bobl) Canlyniadau'r arolwg pwrpasol</t>
  </si>
  <si>
    <t>cyfeirwch at Atodiad 1 - mae y sywladau yn agored i dehongliad unigolyn.  Os yn casglu tystiolaeth gwahanol, nodwch hyn a'r rheswm am hynny</t>
  </si>
  <si>
    <t>Ymgynghorwr Dylunio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</si>
</sst>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 £&quot;* #,##0.00\ ;&quot;-£&quot;* #,##0.00\ ;&quot; £&quot;* \-#\ ;\ @\ "/>
    <numFmt numFmtId="165" formatCode="\ * #,##0.00\ ;\-* #,##0.00\ ;\ * \-#\ ;\ @\ "/>
    <numFmt numFmtId="166" formatCode="&quot;£&quot;#,##0.00"/>
  </numFmts>
  <fonts count="6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Segoe UI"/>
      <family val="2"/>
    </font>
    <font>
      <b/>
      <sz val="22"/>
      <color rgb="FFFFFFFF"/>
      <name val="Segoe UI"/>
      <family val="2"/>
    </font>
    <font>
      <sz val="22"/>
      <color rgb="FF000000"/>
      <name val="Segoe UI"/>
      <family val="2"/>
    </font>
    <font>
      <sz val="16"/>
      <color rgb="FFFFFFFF"/>
      <name val="Segoe UI"/>
      <family val="2"/>
    </font>
    <font>
      <b/>
      <sz val="11"/>
      <color rgb="FF000000"/>
      <name val="Segoe UI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b/>
      <sz val="12"/>
      <color rgb="FFFFFFFF"/>
      <name val="Segoe UI"/>
      <family val="2"/>
    </font>
    <font>
      <b/>
      <sz val="11"/>
      <color rgb="FFFFFFFF"/>
      <name val="Segoe UI"/>
      <family val="2"/>
    </font>
    <font>
      <b/>
      <sz val="11"/>
      <name val="Segoe UI"/>
      <family val="2"/>
    </font>
    <font>
      <b/>
      <sz val="12"/>
      <color rgb="FF000000"/>
      <name val="Segoe UI"/>
      <family val="2"/>
    </font>
    <font>
      <i/>
      <sz val="11"/>
      <color rgb="FF000000"/>
      <name val="Segoe UI"/>
      <family val="2"/>
    </font>
    <font>
      <i/>
      <sz val="11"/>
      <name val="Segoe UI"/>
      <family val="2"/>
    </font>
    <font>
      <sz val="10"/>
      <color rgb="FF000000"/>
      <name val="Segoe UI"/>
      <family val="2"/>
    </font>
    <font>
      <sz val="11"/>
      <color rgb="FFA6A6A6"/>
      <name val="Segoe UI"/>
      <family val="2"/>
    </font>
    <font>
      <sz val="22"/>
      <color rgb="FFA6A6A6"/>
      <name val="Segoe UI"/>
      <family val="2"/>
    </font>
    <font>
      <b/>
      <sz val="11"/>
      <color rgb="FF444444"/>
      <name val="Segoe UI"/>
      <family val="2"/>
    </font>
    <font>
      <sz val="11"/>
      <color rgb="FF444444"/>
      <name val="Segoe UI"/>
      <family val="2"/>
    </font>
    <font>
      <sz val="10"/>
      <color rgb="FFFFFFFF"/>
      <name val="Segoe UI"/>
      <family val="2"/>
    </font>
    <font>
      <sz val="10"/>
      <color rgb="FFA6A6A6"/>
      <name val="Segoe UI"/>
      <family val="2"/>
    </font>
    <font>
      <sz val="10"/>
      <color rgb="FFF2F2F2"/>
      <name val="Segoe UI"/>
      <family val="2"/>
    </font>
    <font>
      <sz val="10"/>
      <name val="Segoe UI"/>
      <family val="2"/>
    </font>
    <font>
      <b/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0"/>
      <color rgb="FFA6A6A6"/>
      <name val="Segoe UI"/>
      <family val="2"/>
    </font>
    <font>
      <sz val="11"/>
      <color rgb="FFFF0000"/>
      <name val="Segoe UI"/>
      <family val="2"/>
    </font>
    <font>
      <b/>
      <sz val="24"/>
      <color rgb="FFFFFFFF"/>
      <name val="Segoe UI"/>
      <family val="2"/>
    </font>
    <font>
      <b/>
      <sz val="11"/>
      <color rgb="FF000000"/>
      <name val="Calibri"/>
      <family val="2"/>
    </font>
    <font>
      <sz val="12"/>
      <color rgb="FF000000"/>
      <name val="Segoe UI"/>
      <family val="2"/>
    </font>
    <font>
      <i/>
      <sz val="10"/>
      <color rgb="FFFFFFFF"/>
      <name val="Segoe UI"/>
      <family val="2"/>
    </font>
    <font>
      <sz val="6.5"/>
      <color rgb="FF000000"/>
      <name val="Segoe UI"/>
      <family val="2"/>
    </font>
    <font>
      <sz val="7"/>
      <color rgb="FF000000"/>
      <name val="Segoe UI"/>
      <family val="2"/>
    </font>
    <font>
      <b/>
      <sz val="7"/>
      <color rgb="FFFFFFFF"/>
      <name val="Segoe UI"/>
      <family val="2"/>
    </font>
    <font>
      <b/>
      <sz val="12"/>
      <color rgb="FFFF0000"/>
      <name val="Segoe UI"/>
      <family val="2"/>
    </font>
    <font>
      <sz val="8"/>
      <color rgb="FF000000"/>
      <name val="Segoe UI"/>
      <family val="2"/>
    </font>
    <font>
      <b/>
      <sz val="8"/>
      <color rgb="FF000000"/>
      <name val="Segoe UI"/>
      <family val="2"/>
    </font>
    <font>
      <sz val="8"/>
      <color rgb="FFFF0000"/>
      <name val="Segoe UI"/>
      <family val="2"/>
    </font>
    <font>
      <sz val="8"/>
      <name val="Segoe UI"/>
      <family val="2"/>
    </font>
    <font>
      <sz val="8"/>
      <color rgb="FF444444"/>
      <name val="Segoe UI"/>
      <family val="2"/>
    </font>
    <font>
      <strike/>
      <sz val="8"/>
      <color rgb="FFFF0000"/>
      <name val="Segoe UI"/>
      <family val="2"/>
    </font>
    <font>
      <sz val="12"/>
      <color rgb="FF000000"/>
      <name val="Calibri"/>
      <family val="2"/>
    </font>
    <font>
      <u/>
      <sz val="12"/>
      <color rgb="FF1D6FB8"/>
      <name val="Calibri"/>
      <family val="2"/>
    </font>
    <font>
      <sz val="12"/>
      <color rgb="FF0000FF"/>
      <name val="Calibri"/>
      <family val="2"/>
    </font>
    <font>
      <b/>
      <sz val="11"/>
      <color rgb="FFFFFFFF"/>
      <name val="Calibri"/>
      <family val="2"/>
    </font>
    <font>
      <b/>
      <sz val="9"/>
      <color rgb="FFFFFFFF"/>
      <name val="Segoe UI"/>
      <family val="2"/>
    </font>
    <font>
      <sz val="8"/>
      <color rgb="FFF2F2F2"/>
      <name val="Segoe UI"/>
      <family val="2"/>
    </font>
    <font>
      <b/>
      <sz val="11"/>
      <color rgb="FF000000"/>
      <name val="Segoe UI"/>
    </font>
    <font>
      <sz val="11"/>
      <color rgb="FF000000"/>
      <name val="Segoe UI"/>
    </font>
    <font>
      <sz val="9"/>
      <color rgb="FFFFFFFF"/>
      <name val="Segoe UI"/>
      <family val="2"/>
    </font>
    <font>
      <sz val="9"/>
      <color rgb="FF000000"/>
      <name val="Segoe UI"/>
      <family val="2"/>
    </font>
    <font>
      <sz val="9"/>
      <color theme="0"/>
      <name val="Segoe UI"/>
      <family val="2"/>
    </font>
    <font>
      <sz val="11"/>
      <color theme="0"/>
      <name val="Segoe UI"/>
      <family val="2"/>
    </font>
    <font>
      <b/>
      <sz val="22"/>
      <name val="Segoe UI"/>
      <family val="2"/>
    </font>
    <font>
      <b/>
      <i/>
      <sz val="11"/>
      <color rgb="FFBFBFBF"/>
      <name val="Segoe UI"/>
      <family val="2"/>
    </font>
    <font>
      <b/>
      <i/>
      <sz val="11"/>
      <color theme="0" tint="-0.249977111117893"/>
      <name val="Segoe UI"/>
      <family val="2"/>
    </font>
    <font>
      <b/>
      <sz val="11"/>
      <color theme="0" tint="-0.249977111117893"/>
      <name val="Segoe UI"/>
      <family val="2"/>
    </font>
    <font>
      <sz val="12"/>
      <color theme="0" tint="-0.249977111117893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002060"/>
        <bgColor rgb="FF001848"/>
      </patternFill>
    </fill>
    <fill>
      <patternFill patternType="solid">
        <fgColor rgb="FFFFF2CC"/>
        <bgColor rgb="FFFFFFCC"/>
      </patternFill>
    </fill>
    <fill>
      <patternFill patternType="solid">
        <fgColor rgb="FFDEEBF7"/>
        <bgColor rgb="FFE6F4F6"/>
      </patternFill>
    </fill>
    <fill>
      <patternFill patternType="solid">
        <fgColor rgb="FFD9D9D9"/>
        <bgColor rgb="FFDDDDDD"/>
      </patternFill>
    </fill>
    <fill>
      <patternFill patternType="solid">
        <fgColor rgb="FF305496"/>
        <bgColor rgb="FF1D6FB8"/>
      </patternFill>
    </fill>
    <fill>
      <patternFill patternType="solid">
        <fgColor rgb="FFFFFFFF"/>
        <bgColor rgb="FFF2F2F2"/>
      </patternFill>
    </fill>
    <fill>
      <patternFill patternType="solid">
        <fgColor rgb="FF001848"/>
        <bgColor rgb="FF002060"/>
      </patternFill>
    </fill>
    <fill>
      <patternFill patternType="solid">
        <fgColor rgb="FFA6B0BA"/>
        <bgColor rgb="FFA6A6A6"/>
      </patternFill>
    </fill>
    <fill>
      <patternFill patternType="solid">
        <fgColor rgb="FF00B050"/>
        <bgColor rgb="FF00808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CC0000"/>
      </patternFill>
    </fill>
    <fill>
      <patternFill patternType="solid">
        <fgColor rgb="FFF2F2F2"/>
        <bgColor rgb="FFE6F4F6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A669"/>
        <bgColor rgb="FFFF9900"/>
      </patternFill>
    </fill>
    <fill>
      <patternFill patternType="solid">
        <fgColor rgb="FF92D050"/>
        <bgColor rgb="FFA6B0BA"/>
      </patternFill>
    </fill>
    <fill>
      <patternFill patternType="solid">
        <fgColor rgb="FFE6F4F6"/>
        <b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A6A6A6"/>
      </patternFill>
    </fill>
    <fill>
      <patternFill patternType="solid">
        <fgColor theme="8" tint="0.79998168889431442"/>
        <bgColor rgb="FFE6F4F6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rgb="FFE6F4F6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rgb="FF001848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00667E"/>
      </top>
      <bottom/>
      <diagonal/>
    </border>
    <border>
      <left/>
      <right/>
      <top/>
      <bottom style="thin">
        <color rgb="FF00667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471">
    <xf numFmtId="0" fontId="0" fillId="0" borderId="0" xfId="0"/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5" xfId="0" applyFont="1" applyBorder="1" applyAlignment="1">
      <alignment horizontal="left" vertical="top" wrapText="1"/>
    </xf>
    <xf numFmtId="0" fontId="5" fillId="4" borderId="5" xfId="0" applyFont="1" applyFill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left" vertical="center" wrapText="1"/>
    </xf>
    <xf numFmtId="164" fontId="14" fillId="5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15" fillId="0" borderId="13" xfId="0" applyFont="1" applyBorder="1" applyAlignment="1">
      <alignment horizontal="left" vertical="top"/>
    </xf>
    <xf numFmtId="0" fontId="5" fillId="0" borderId="14" xfId="0" applyFont="1" applyBorder="1"/>
    <xf numFmtId="0" fontId="5" fillId="0" borderId="15" xfId="0" applyFont="1" applyBorder="1"/>
    <xf numFmtId="0" fontId="16" fillId="0" borderId="16" xfId="0" applyFont="1" applyBorder="1" applyAlignment="1">
      <alignment horizontal="left" vertical="top"/>
    </xf>
    <xf numFmtId="0" fontId="5" fillId="0" borderId="6" xfId="0" applyFont="1" applyBorder="1"/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0" fontId="5" fillId="0" borderId="18" xfId="0" applyFont="1" applyBorder="1"/>
    <xf numFmtId="0" fontId="5" fillId="0" borderId="19" xfId="0" applyFont="1" applyBorder="1"/>
    <xf numFmtId="0" fontId="5" fillId="0" borderId="8" xfId="0" applyFont="1" applyBorder="1"/>
    <xf numFmtId="0" fontId="18" fillId="0" borderId="0" xfId="1" applyFont="1"/>
    <xf numFmtId="0" fontId="18" fillId="0" borderId="0" xfId="1" applyFont="1" applyProtection="1"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0" xfId="1" applyFont="1" applyProtection="1">
      <protection locked="0"/>
    </xf>
    <xf numFmtId="0" fontId="5" fillId="0" borderId="0" xfId="0" applyFont="1" applyProtection="1">
      <protection locked="0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1" xfId="0" applyFont="1" applyBorder="1"/>
    <xf numFmtId="0" fontId="1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65" fontId="5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0" fontId="19" fillId="0" borderId="0" xfId="0" applyFont="1" applyProtection="1">
      <protection locked="0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65" fontId="19" fillId="0" borderId="0" xfId="0" applyNumberFormat="1" applyFont="1" applyAlignment="1">
      <alignment vertical="center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4" fillId="3" borderId="13" xfId="0" applyFont="1" applyFill="1" applyBorder="1" applyAlignment="1" applyProtection="1">
      <alignment vertical="top" wrapText="1"/>
      <protection locked="0"/>
    </xf>
    <xf numFmtId="0" fontId="11" fillId="3" borderId="14" xfId="0" applyFont="1" applyFill="1" applyBorder="1" applyAlignment="1" applyProtection="1">
      <alignment vertical="center" wrapText="1"/>
      <protection locked="0"/>
    </xf>
    <xf numFmtId="0" fontId="11" fillId="3" borderId="15" xfId="0" applyFont="1" applyFill="1" applyBorder="1" applyAlignment="1" applyProtection="1">
      <alignment vertical="center" wrapText="1"/>
      <protection locked="0"/>
    </xf>
    <xf numFmtId="0" fontId="10" fillId="2" borderId="23" xfId="0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left" vertical="center" indent="1"/>
      <protection locked="0"/>
    </xf>
    <xf numFmtId="165" fontId="11" fillId="3" borderId="0" xfId="0" applyNumberFormat="1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165" fontId="11" fillId="3" borderId="6" xfId="0" applyNumberFormat="1" applyFont="1" applyFill="1" applyBorder="1" applyAlignment="1" applyProtection="1">
      <alignment vertical="center"/>
      <protection locked="0"/>
    </xf>
    <xf numFmtId="0" fontId="10" fillId="2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 vertical="center" indent="1"/>
    </xf>
    <xf numFmtId="165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165" fontId="11" fillId="3" borderId="6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6" xfId="0" applyFont="1" applyFill="1" applyBorder="1" applyAlignment="1">
      <alignment vertical="center"/>
    </xf>
    <xf numFmtId="0" fontId="10" fillId="2" borderId="24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left" vertical="center" indent="1"/>
    </xf>
    <xf numFmtId="0" fontId="11" fillId="3" borderId="1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vertical="center" wrapText="1"/>
    </xf>
    <xf numFmtId="165" fontId="19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5" fillId="0" borderId="26" xfId="0" applyFont="1" applyBorder="1" applyAlignment="1">
      <alignment horizontal="left"/>
    </xf>
    <xf numFmtId="165" fontId="5" fillId="0" borderId="1" xfId="0" applyNumberFormat="1" applyFont="1" applyBorder="1"/>
    <xf numFmtId="165" fontId="5" fillId="0" borderId="20" xfId="0" applyNumberFormat="1" applyFont="1" applyBorder="1"/>
    <xf numFmtId="165" fontId="5" fillId="5" borderId="20" xfId="0" applyNumberFormat="1" applyFont="1" applyFill="1" applyBorder="1"/>
    <xf numFmtId="0" fontId="5" fillId="0" borderId="12" xfId="0" applyFont="1" applyBorder="1" applyAlignment="1">
      <alignment wrapText="1"/>
    </xf>
    <xf numFmtId="165" fontId="5" fillId="0" borderId="12" xfId="0" applyNumberFormat="1" applyFont="1" applyBorder="1"/>
    <xf numFmtId="0" fontId="5" fillId="0" borderId="1" xfId="0" applyFont="1" applyBorder="1" applyAlignment="1">
      <alignment horizontal="left" vertical="top" wrapText="1"/>
    </xf>
    <xf numFmtId="0" fontId="23" fillId="2" borderId="0" xfId="0" applyFont="1" applyFill="1" applyAlignment="1">
      <alignment vertical="center"/>
    </xf>
    <xf numFmtId="0" fontId="18" fillId="2" borderId="26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165" fontId="18" fillId="2" borderId="12" xfId="0" applyNumberFormat="1" applyFont="1" applyFill="1" applyBorder="1" applyAlignment="1">
      <alignment vertical="center"/>
    </xf>
    <xf numFmtId="0" fontId="18" fillId="2" borderId="12" xfId="0" applyFont="1" applyFill="1" applyBorder="1" applyAlignment="1">
      <alignment vertical="center" wrapText="1"/>
    </xf>
    <xf numFmtId="165" fontId="18" fillId="2" borderId="20" xfId="0" applyNumberFormat="1" applyFont="1" applyFill="1" applyBorder="1" applyAlignment="1">
      <alignment vertical="center"/>
    </xf>
    <xf numFmtId="165" fontId="24" fillId="2" borderId="12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4" borderId="26" xfId="0" applyFont="1" applyFill="1" applyBorder="1" applyAlignment="1">
      <alignment horizontal="left"/>
    </xf>
    <xf numFmtId="0" fontId="18" fillId="4" borderId="1" xfId="0" applyFont="1" applyFill="1" applyBorder="1"/>
    <xf numFmtId="0" fontId="18" fillId="4" borderId="1" xfId="0" applyFont="1" applyFill="1" applyBorder="1" applyAlignment="1">
      <alignment wrapText="1"/>
    </xf>
    <xf numFmtId="165" fontId="18" fillId="4" borderId="1" xfId="0" applyNumberFormat="1" applyFont="1" applyFill="1" applyBorder="1"/>
    <xf numFmtId="165" fontId="18" fillId="4" borderId="27" xfId="0" applyNumberFormat="1" applyFont="1" applyFill="1" applyBorder="1"/>
    <xf numFmtId="165" fontId="18" fillId="4" borderId="20" xfId="0" applyNumberFormat="1" applyFont="1" applyFill="1" applyBorder="1"/>
    <xf numFmtId="0" fontId="18" fillId="4" borderId="12" xfId="0" applyFont="1" applyFill="1" applyBorder="1" applyAlignment="1">
      <alignment wrapText="1"/>
    </xf>
    <xf numFmtId="165" fontId="18" fillId="0" borderId="0" xfId="0" applyNumberFormat="1" applyFont="1"/>
    <xf numFmtId="165" fontId="24" fillId="0" borderId="0" xfId="0" applyNumberFormat="1" applyFont="1"/>
    <xf numFmtId="0" fontId="18" fillId="0" borderId="0" xfId="0" applyFont="1"/>
    <xf numFmtId="0" fontId="18" fillId="0" borderId="0" xfId="0" applyFont="1" applyAlignment="1">
      <alignment wrapText="1"/>
    </xf>
    <xf numFmtId="165" fontId="25" fillId="6" borderId="1" xfId="0" applyNumberFormat="1" applyFont="1" applyFill="1" applyBorder="1"/>
    <xf numFmtId="165" fontId="26" fillId="5" borderId="1" xfId="0" applyNumberFormat="1" applyFont="1" applyFill="1" applyBorder="1"/>
    <xf numFmtId="165" fontId="18" fillId="5" borderId="12" xfId="0" applyNumberFormat="1" applyFont="1" applyFill="1" applyBorder="1"/>
    <xf numFmtId="165" fontId="24" fillId="5" borderId="1" xfId="0" applyNumberFormat="1" applyFont="1" applyFill="1" applyBorder="1"/>
    <xf numFmtId="0" fontId="23" fillId="6" borderId="1" xfId="0" applyFont="1" applyFill="1" applyBorder="1"/>
    <xf numFmtId="0" fontId="27" fillId="0" borderId="0" xfId="0" applyFont="1"/>
    <xf numFmtId="0" fontId="27" fillId="0" borderId="0" xfId="0" applyFont="1" applyAlignment="1">
      <alignment wrapText="1"/>
    </xf>
    <xf numFmtId="165" fontId="27" fillId="0" borderId="0" xfId="0" applyNumberFormat="1" applyFont="1"/>
    <xf numFmtId="165" fontId="28" fillId="6" borderId="1" xfId="0" applyNumberFormat="1" applyFont="1" applyFill="1" applyBorder="1"/>
    <xf numFmtId="165" fontId="29" fillId="6" borderId="1" xfId="0" applyNumberFormat="1" applyFont="1" applyFill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30" fillId="0" borderId="0" xfId="0" applyFont="1"/>
    <xf numFmtId="0" fontId="5" fillId="4" borderId="1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/>
    </xf>
    <xf numFmtId="0" fontId="5" fillId="0" borderId="29" xfId="0" applyFont="1" applyBorder="1"/>
    <xf numFmtId="0" fontId="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30" xfId="0" applyFont="1" applyFill="1" applyBorder="1"/>
    <xf numFmtId="0" fontId="10" fillId="2" borderId="26" xfId="0" applyFont="1" applyFill="1" applyBorder="1"/>
    <xf numFmtId="0" fontId="14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/>
    <xf numFmtId="0" fontId="30" fillId="0" borderId="0" xfId="0" applyFont="1" applyAlignment="1">
      <alignment vertical="center" wrapText="1"/>
    </xf>
    <xf numFmtId="0" fontId="5" fillId="0" borderId="20" xfId="0" applyFont="1" applyBorder="1" applyAlignment="1">
      <alignment horizontal="center" vertical="top"/>
    </xf>
    <xf numFmtId="0" fontId="10" fillId="2" borderId="26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5" borderId="28" xfId="0" applyFont="1" applyFill="1" applyBorder="1" applyAlignment="1">
      <alignment horizontal="center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18" fillId="7" borderId="0" xfId="1" applyFont="1" applyFill="1" applyProtection="1">
      <protection locked="0"/>
    </xf>
    <xf numFmtId="0" fontId="33" fillId="0" borderId="0" xfId="1" applyFont="1" applyAlignment="1">
      <alignment horizontal="left" vertical="center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1" fillId="5" borderId="5" xfId="1" applyFont="1" applyFill="1" applyBorder="1" applyAlignment="1">
      <alignment horizontal="center" vertical="center"/>
    </xf>
    <xf numFmtId="0" fontId="5" fillId="0" borderId="1" xfId="1" applyFont="1" applyBorder="1" applyAlignment="1" applyProtection="1">
      <alignment wrapText="1"/>
      <protection locked="0"/>
    </xf>
    <xf numFmtId="0" fontId="28" fillId="2" borderId="34" xfId="1" applyFont="1" applyFill="1" applyBorder="1" applyAlignment="1">
      <alignment horizontal="center" vertical="center" wrapText="1"/>
    </xf>
    <xf numFmtId="0" fontId="28" fillId="2" borderId="35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2" fontId="18" fillId="12" borderId="3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2" borderId="36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/>
      <protection locked="0"/>
    </xf>
    <xf numFmtId="0" fontId="34" fillId="6" borderId="12" xfId="0" applyFont="1" applyFill="1" applyBorder="1" applyAlignment="1">
      <alignment horizontal="center" vertical="top" wrapText="1"/>
    </xf>
    <xf numFmtId="1" fontId="14" fillId="13" borderId="1" xfId="1" applyNumberFormat="1" applyFont="1" applyFill="1" applyBorder="1" applyAlignment="1">
      <alignment horizontal="center" vertical="center" wrapText="1"/>
    </xf>
    <xf numFmtId="1" fontId="14" fillId="13" borderId="30" xfId="1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5" fillId="0" borderId="4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/>
    </xf>
    <xf numFmtId="0" fontId="36" fillId="0" borderId="0" xfId="0" applyFont="1"/>
    <xf numFmtId="0" fontId="12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 wrapText="1"/>
    </xf>
    <xf numFmtId="0" fontId="37" fillId="2" borderId="44" xfId="0" applyFont="1" applyFill="1" applyBorder="1" applyAlignment="1">
      <alignment vertical="center" wrapText="1"/>
    </xf>
    <xf numFmtId="0" fontId="37" fillId="2" borderId="45" xfId="0" applyFont="1" applyFill="1" applyBorder="1" applyAlignment="1">
      <alignment vertical="center" wrapText="1"/>
    </xf>
    <xf numFmtId="0" fontId="37" fillId="2" borderId="46" xfId="0" applyFont="1" applyFill="1" applyBorder="1" applyAlignment="1">
      <alignment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 wrapText="1"/>
    </xf>
    <xf numFmtId="0" fontId="13" fillId="2" borderId="48" xfId="0" applyFont="1" applyFill="1" applyBorder="1" applyAlignment="1">
      <alignment vertical="center" wrapText="1"/>
    </xf>
    <xf numFmtId="0" fontId="13" fillId="2" borderId="49" xfId="0" applyFont="1" applyFill="1" applyBorder="1" applyAlignment="1">
      <alignment vertical="center" wrapText="1"/>
    </xf>
    <xf numFmtId="0" fontId="38" fillId="0" borderId="0" xfId="0" applyFont="1" applyAlignment="1">
      <alignment wrapText="1"/>
    </xf>
    <xf numFmtId="0" fontId="39" fillId="0" borderId="0" xfId="0" applyFont="1" applyProtection="1">
      <protection locked="0"/>
    </xf>
    <xf numFmtId="0" fontId="39" fillId="0" borderId="0" xfId="0" applyFont="1"/>
    <xf numFmtId="0" fontId="39" fillId="10" borderId="0" xfId="0" applyFont="1" applyFill="1"/>
    <xf numFmtId="0" fontId="39" fillId="10" borderId="28" xfId="0" applyFont="1" applyFill="1" applyBorder="1" applyAlignment="1">
      <alignment vertical="top"/>
    </xf>
    <xf numFmtId="0" fontId="39" fillId="10" borderId="28" xfId="0" applyFont="1" applyFill="1" applyBorder="1" applyAlignment="1">
      <alignment horizontal="left" vertical="top"/>
    </xf>
    <xf numFmtId="0" fontId="39" fillId="0" borderId="40" xfId="0" applyFont="1" applyBorder="1" applyAlignment="1">
      <alignment vertical="center"/>
    </xf>
    <xf numFmtId="0" fontId="39" fillId="10" borderId="1" xfId="0" applyFont="1" applyFill="1" applyBorder="1"/>
    <xf numFmtId="0" fontId="40" fillId="10" borderId="28" xfId="0" applyFont="1" applyFill="1" applyBorder="1" applyAlignment="1">
      <alignment vertical="top"/>
    </xf>
    <xf numFmtId="0" fontId="40" fillId="10" borderId="20" xfId="0" applyFont="1" applyFill="1" applyBorder="1" applyAlignment="1">
      <alignment vertical="top"/>
    </xf>
    <xf numFmtId="0" fontId="41" fillId="14" borderId="28" xfId="0" applyFont="1" applyFill="1" applyBorder="1"/>
    <xf numFmtId="0" fontId="39" fillId="0" borderId="28" xfId="0" applyFont="1" applyBorder="1" applyAlignment="1">
      <alignment vertical="center"/>
    </xf>
    <xf numFmtId="0" fontId="39" fillId="11" borderId="0" xfId="0" applyFont="1" applyFill="1"/>
    <xf numFmtId="0" fontId="39" fillId="10" borderId="1" xfId="0" applyFont="1" applyFill="1" applyBorder="1" applyAlignment="1">
      <alignment vertical="top"/>
    </xf>
    <xf numFmtId="0" fontId="39" fillId="10" borderId="1" xfId="0" applyFont="1" applyFill="1" applyBorder="1" applyAlignment="1">
      <alignment horizontal="left" vertical="top"/>
    </xf>
    <xf numFmtId="0" fontId="39" fillId="0" borderId="1" xfId="0" applyFont="1" applyBorder="1" applyAlignment="1">
      <alignment horizontal="left" vertical="center"/>
    </xf>
    <xf numFmtId="0" fontId="40" fillId="10" borderId="1" xfId="0" applyFont="1" applyFill="1" applyBorder="1" applyAlignment="1">
      <alignment vertical="top"/>
    </xf>
    <xf numFmtId="0" fontId="40" fillId="10" borderId="12" xfId="0" applyFont="1" applyFill="1" applyBorder="1" applyAlignment="1">
      <alignment vertical="top"/>
    </xf>
    <xf numFmtId="0" fontId="41" fillId="14" borderId="1" xfId="0" applyFont="1" applyFill="1" applyBorder="1"/>
    <xf numFmtId="0" fontId="39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39" fillId="15" borderId="0" xfId="0" applyFont="1" applyFill="1"/>
    <xf numFmtId="0" fontId="42" fillId="0" borderId="1" xfId="0" applyFont="1" applyBorder="1" applyAlignment="1">
      <alignment horizontal="left" vertical="center"/>
    </xf>
    <xf numFmtId="0" fontId="42" fillId="11" borderId="1" xfId="0" applyFont="1" applyFill="1" applyBorder="1" applyAlignment="1">
      <alignment horizontal="left" vertical="center"/>
    </xf>
    <xf numFmtId="0" fontId="39" fillId="11" borderId="1" xfId="0" applyFont="1" applyFill="1" applyBorder="1" applyAlignment="1">
      <alignment horizontal="left" vertical="center"/>
    </xf>
    <xf numFmtId="0" fontId="39" fillId="11" borderId="1" xfId="0" applyFont="1" applyFill="1" applyBorder="1" applyAlignment="1">
      <alignment vertical="center"/>
    </xf>
    <xf numFmtId="0" fontId="39" fillId="11" borderId="1" xfId="0" applyFont="1" applyFill="1" applyBorder="1" applyAlignment="1">
      <alignment vertical="top"/>
    </xf>
    <xf numFmtId="0" fontId="39" fillId="16" borderId="1" xfId="0" applyFont="1" applyFill="1" applyBorder="1"/>
    <xf numFmtId="0" fontId="40" fillId="16" borderId="29" xfId="0" applyFont="1" applyFill="1" applyBorder="1" applyAlignment="1">
      <alignment vertical="top"/>
    </xf>
    <xf numFmtId="0" fontId="40" fillId="16" borderId="28" xfId="0" applyFont="1" applyFill="1" applyBorder="1" applyAlignment="1">
      <alignment vertical="top"/>
    </xf>
    <xf numFmtId="0" fontId="41" fillId="16" borderId="1" xfId="0" applyFont="1" applyFill="1" applyBorder="1"/>
    <xf numFmtId="0" fontId="39" fillId="15" borderId="0" xfId="0" applyFont="1" applyFill="1" applyAlignment="1">
      <alignment vertical="top"/>
    </xf>
    <xf numFmtId="0" fontId="43" fillId="15" borderId="0" xfId="0" applyFont="1" applyFill="1" applyAlignment="1">
      <alignment vertical="top"/>
    </xf>
    <xf numFmtId="0" fontId="39" fillId="15" borderId="1" xfId="0" applyFont="1" applyFill="1" applyBorder="1"/>
    <xf numFmtId="0" fontId="40" fillId="15" borderId="1" xfId="0" applyFont="1" applyFill="1" applyBorder="1" applyAlignment="1">
      <alignment vertical="top"/>
    </xf>
    <xf numFmtId="0" fontId="41" fillId="14" borderId="1" xfId="0" applyFont="1" applyFill="1" applyBorder="1" applyAlignment="1">
      <alignment vertical="center"/>
    </xf>
    <xf numFmtId="0" fontId="39" fillId="14" borderId="1" xfId="0" applyFont="1" applyFill="1" applyBorder="1" applyAlignment="1">
      <alignment vertical="center"/>
    </xf>
    <xf numFmtId="0" fontId="42" fillId="14" borderId="1" xfId="0" applyFont="1" applyFill="1" applyBorder="1" applyAlignment="1">
      <alignment vertical="center"/>
    </xf>
    <xf numFmtId="0" fontId="39" fillId="17" borderId="0" xfId="0" applyFont="1" applyFill="1"/>
    <xf numFmtId="0" fontId="39" fillId="17" borderId="1" xfId="0" applyFont="1" applyFill="1" applyBorder="1" applyAlignment="1">
      <alignment vertical="top"/>
    </xf>
    <xf numFmtId="0" fontId="40" fillId="17" borderId="1" xfId="0" applyFont="1" applyFill="1" applyBorder="1" applyAlignment="1">
      <alignment vertical="top"/>
    </xf>
    <xf numFmtId="0" fontId="45" fillId="0" borderId="50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5" fillId="18" borderId="0" xfId="0" applyFont="1" applyFill="1" applyAlignment="1">
      <alignment horizontal="left" vertical="top" wrapText="1"/>
    </xf>
    <xf numFmtId="0" fontId="45" fillId="18" borderId="5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52" xfId="0" applyFont="1" applyFill="1" applyBorder="1" applyAlignment="1">
      <alignment vertical="center" wrapText="1"/>
    </xf>
    <xf numFmtId="0" fontId="15" fillId="17" borderId="12" xfId="0" applyFont="1" applyFill="1" applyBorder="1" applyAlignment="1">
      <alignment vertical="top" wrapText="1"/>
    </xf>
    <xf numFmtId="0" fontId="15" fillId="16" borderId="0" xfId="0" applyFont="1" applyFill="1" applyAlignment="1">
      <alignment vertical="top" wrapText="1"/>
    </xf>
    <xf numFmtId="0" fontId="15" fillId="15" borderId="12" xfId="0" applyFont="1" applyFill="1" applyBorder="1" applyAlignment="1">
      <alignment vertical="top" wrapText="1"/>
    </xf>
    <xf numFmtId="0" fontId="15" fillId="10" borderId="12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15" fillId="17" borderId="1" xfId="0" applyFont="1" applyFill="1" applyBorder="1" applyAlignment="1">
      <alignment vertical="top" wrapText="1"/>
    </xf>
    <xf numFmtId="0" fontId="15" fillId="16" borderId="1" xfId="0" applyFont="1" applyFill="1" applyBorder="1" applyAlignment="1">
      <alignment vertical="top" wrapText="1"/>
    </xf>
    <xf numFmtId="0" fontId="15" fillId="15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vertical="top" wrapText="1"/>
    </xf>
    <xf numFmtId="0" fontId="9" fillId="0" borderId="0" xfId="0" applyFont="1" applyAlignment="1">
      <alignment textRotation="90" wrapText="1"/>
    </xf>
    <xf numFmtId="0" fontId="4" fillId="0" borderId="0" xfId="0" applyFont="1"/>
    <xf numFmtId="0" fontId="49" fillId="2" borderId="33" xfId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165" fontId="50" fillId="6" borderId="1" xfId="0" applyNumberFormat="1" applyFont="1" applyFill="1" applyBorder="1"/>
    <xf numFmtId="0" fontId="23" fillId="2" borderId="1" xfId="0" applyFont="1" applyFill="1" applyBorder="1" applyAlignment="1">
      <alignment horizontal="center" vertical="top" wrapText="1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 wrapText="1"/>
    </xf>
    <xf numFmtId="0" fontId="53" fillId="2" borderId="1" xfId="0" applyFont="1" applyFill="1" applyBorder="1" applyAlignment="1">
      <alignment horizontal="center" vertical="center" wrapText="1"/>
    </xf>
    <xf numFmtId="0" fontId="53" fillId="2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/>
    </xf>
    <xf numFmtId="0" fontId="56" fillId="19" borderId="0" xfId="0" applyFont="1" applyFill="1" applyAlignment="1">
      <alignment horizontal="left" vertical="center" wrapText="1" indent="1"/>
    </xf>
    <xf numFmtId="0" fontId="53" fillId="2" borderId="0" xfId="0" applyFont="1" applyFill="1" applyAlignment="1">
      <alignment horizontal="center" vertical="center"/>
    </xf>
    <xf numFmtId="0" fontId="9" fillId="4" borderId="29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/>
    </xf>
    <xf numFmtId="0" fontId="9" fillId="9" borderId="5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left" vertical="top" wrapText="1"/>
    </xf>
    <xf numFmtId="164" fontId="14" fillId="4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top" wrapText="1"/>
      <protection locked="0"/>
    </xf>
    <xf numFmtId="164" fontId="5" fillId="7" borderId="1" xfId="0" applyNumberFormat="1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6" xfId="0" applyFont="1" applyBorder="1" applyProtection="1">
      <protection locked="0"/>
    </xf>
    <xf numFmtId="0" fontId="10" fillId="2" borderId="26" xfId="0" applyFont="1" applyFill="1" applyBorder="1" applyProtection="1">
      <protection locked="0"/>
    </xf>
    <xf numFmtId="0" fontId="5" fillId="0" borderId="1" xfId="1" applyFont="1" applyBorder="1" applyProtection="1">
      <protection locked="0"/>
    </xf>
    <xf numFmtId="0" fontId="14" fillId="0" borderId="26" xfId="1" applyFont="1" applyBorder="1" applyAlignment="1" applyProtection="1">
      <alignment horizontal="left" vertical="center"/>
      <protection locked="0"/>
    </xf>
    <xf numFmtId="0" fontId="14" fillId="7" borderId="26" xfId="1" applyFont="1" applyFill="1" applyBorder="1" applyAlignment="1" applyProtection="1">
      <alignment horizontal="left" vertical="center"/>
      <protection locked="0"/>
    </xf>
    <xf numFmtId="14" fontId="11" fillId="4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9" fillId="21" borderId="26" xfId="0" applyFont="1" applyFill="1" applyBorder="1" applyAlignment="1">
      <alignment horizontal="center"/>
    </xf>
    <xf numFmtId="0" fontId="14" fillId="22" borderId="1" xfId="0" applyFont="1" applyFill="1" applyBorder="1" applyAlignment="1">
      <alignment horizontal="center"/>
    </xf>
    <xf numFmtId="0" fontId="14" fillId="22" borderId="30" xfId="0" applyFont="1" applyFill="1" applyBorder="1" applyAlignment="1">
      <alignment horizontal="center"/>
    </xf>
    <xf numFmtId="0" fontId="9" fillId="21" borderId="53" xfId="0" applyFont="1" applyFill="1" applyBorder="1" applyAlignment="1">
      <alignment horizontal="center"/>
    </xf>
    <xf numFmtId="0" fontId="14" fillId="22" borderId="31" xfId="0" applyFont="1" applyFill="1" applyBorder="1" applyAlignment="1">
      <alignment horizontal="center"/>
    </xf>
    <xf numFmtId="0" fontId="14" fillId="22" borderId="32" xfId="0" applyFont="1" applyFill="1" applyBorder="1" applyAlignment="1">
      <alignment horizontal="center"/>
    </xf>
    <xf numFmtId="0" fontId="11" fillId="22" borderId="1" xfId="1" applyFont="1" applyFill="1" applyBorder="1" applyAlignment="1">
      <alignment horizontal="left" vertical="center" wrapText="1"/>
    </xf>
    <xf numFmtId="17" fontId="11" fillId="22" borderId="1" xfId="1" applyNumberFormat="1" applyFont="1" applyFill="1" applyBorder="1" applyAlignment="1">
      <alignment horizontal="left" vertical="center" wrapText="1"/>
    </xf>
    <xf numFmtId="0" fontId="11" fillId="22" borderId="1" xfId="1" applyFont="1" applyFill="1" applyBorder="1" applyAlignment="1">
      <alignment horizontal="center" vertical="center" wrapText="1"/>
    </xf>
    <xf numFmtId="0" fontId="11" fillId="20" borderId="1" xfId="1" applyFont="1" applyFill="1" applyBorder="1" applyAlignment="1">
      <alignment horizontal="left" vertical="center" wrapText="1"/>
    </xf>
    <xf numFmtId="0" fontId="11" fillId="2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Protection="1"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14" fontId="5" fillId="20" borderId="0" xfId="0" applyNumberFormat="1" applyFont="1" applyFill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 vertical="top"/>
      <protection locked="0"/>
    </xf>
    <xf numFmtId="14" fontId="5" fillId="4" borderId="1" xfId="0" applyNumberFormat="1" applyFont="1" applyFill="1" applyBorder="1" applyAlignment="1" applyProtection="1">
      <alignment horizontal="center" vertical="top"/>
      <protection locked="0"/>
    </xf>
    <xf numFmtId="14" fontId="11" fillId="25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wrapText="1"/>
    </xf>
    <xf numFmtId="0" fontId="5" fillId="0" borderId="29" xfId="0" applyFont="1" applyBorder="1" applyAlignment="1" applyProtection="1">
      <alignment wrapText="1"/>
      <protection locked="0"/>
    </xf>
    <xf numFmtId="0" fontId="5" fillId="0" borderId="26" xfId="0" applyFont="1" applyBorder="1" applyAlignment="1" applyProtection="1">
      <alignment wrapText="1"/>
      <protection locked="0"/>
    </xf>
    <xf numFmtId="0" fontId="5" fillId="0" borderId="29" xfId="0" applyFont="1" applyBorder="1" applyAlignment="1">
      <alignment wrapText="1"/>
    </xf>
    <xf numFmtId="0" fontId="9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wrapText="1"/>
      <protection locked="0"/>
    </xf>
    <xf numFmtId="0" fontId="11" fillId="23" borderId="1" xfId="1" applyFont="1" applyFill="1" applyBorder="1" applyAlignment="1" applyProtection="1">
      <alignment horizontal="left" vertical="center" wrapText="1"/>
      <protection locked="0"/>
    </xf>
    <xf numFmtId="0" fontId="11" fillId="23" borderId="1" xfId="1" applyFont="1" applyFill="1" applyBorder="1" applyAlignment="1" applyProtection="1">
      <alignment horizontal="center" vertical="center" wrapText="1"/>
      <protection locked="0"/>
    </xf>
    <xf numFmtId="0" fontId="11" fillId="26" borderId="1" xfId="1" applyFont="1" applyFill="1" applyBorder="1" applyAlignment="1" applyProtection="1">
      <alignment horizontal="left" vertical="center" wrapText="1"/>
      <protection locked="0"/>
    </xf>
    <xf numFmtId="0" fontId="11" fillId="26" borderId="1" xfId="1" applyFont="1" applyFill="1" applyBorder="1" applyAlignment="1" applyProtection="1">
      <alignment horizontal="center" vertical="center" wrapText="1"/>
      <protection locked="0"/>
    </xf>
    <xf numFmtId="0" fontId="11" fillId="22" borderId="1" xfId="1" applyFont="1" applyFill="1" applyBorder="1" applyAlignment="1" applyProtection="1">
      <alignment horizontal="left" vertical="center" wrapText="1"/>
      <protection locked="0"/>
    </xf>
    <xf numFmtId="0" fontId="11" fillId="22" borderId="1" xfId="1" applyFont="1" applyFill="1" applyBorder="1" applyAlignment="1" applyProtection="1">
      <alignment horizontal="center" vertical="center" wrapText="1"/>
      <protection locked="0"/>
    </xf>
    <xf numFmtId="0" fontId="11" fillId="20" borderId="1" xfId="1" applyFont="1" applyFill="1" applyBorder="1" applyAlignment="1" applyProtection="1">
      <alignment horizontal="left" vertical="center" wrapText="1"/>
      <protection locked="0"/>
    </xf>
    <xf numFmtId="0" fontId="11" fillId="20" borderId="1" xfId="1" applyFont="1" applyFill="1" applyBorder="1" applyAlignment="1" applyProtection="1">
      <alignment horizontal="center" vertical="center" wrapText="1"/>
      <protection locked="0"/>
    </xf>
    <xf numFmtId="0" fontId="5" fillId="20" borderId="0" xfId="1" applyFont="1" applyFill="1" applyProtection="1">
      <protection locked="0"/>
    </xf>
    <xf numFmtId="164" fontId="5" fillId="4" borderId="1" xfId="0" applyNumberFormat="1" applyFont="1" applyFill="1" applyBorder="1" applyAlignment="1">
      <alignment horizontal="left" vertical="center" wrapText="1"/>
    </xf>
    <xf numFmtId="44" fontId="5" fillId="20" borderId="0" xfId="0" applyNumberFormat="1" applyFont="1" applyFill="1" applyAlignment="1">
      <alignment vertical="center"/>
    </xf>
    <xf numFmtId="0" fontId="33" fillId="0" borderId="0" xfId="0" applyFont="1"/>
    <xf numFmtId="164" fontId="14" fillId="27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6" xfId="0" applyFont="1" applyBorder="1" applyAlignment="1">
      <alignment horizontal="left"/>
    </xf>
    <xf numFmtId="0" fontId="5" fillId="0" borderId="57" xfId="0" applyFont="1" applyBorder="1" applyAlignment="1">
      <alignment wrapText="1"/>
    </xf>
    <xf numFmtId="0" fontId="5" fillId="0" borderId="57" xfId="0" applyFont="1" applyBorder="1"/>
    <xf numFmtId="14" fontId="5" fillId="0" borderId="57" xfId="0" applyNumberFormat="1" applyFont="1" applyBorder="1"/>
    <xf numFmtId="4" fontId="5" fillId="0" borderId="57" xfId="0" applyNumberFormat="1" applyFont="1" applyBorder="1"/>
    <xf numFmtId="4" fontId="5" fillId="28" borderId="57" xfId="0" applyNumberFormat="1" applyFont="1" applyFill="1" applyBorder="1"/>
    <xf numFmtId="0" fontId="5" fillId="0" borderId="58" xfId="0" applyFont="1" applyBorder="1"/>
    <xf numFmtId="4" fontId="5" fillId="28" borderId="58" xfId="0" applyNumberFormat="1" applyFont="1" applyFill="1" applyBorder="1"/>
    <xf numFmtId="4" fontId="5" fillId="0" borderId="58" xfId="0" applyNumberFormat="1" applyFont="1" applyBorder="1"/>
    <xf numFmtId="0" fontId="5" fillId="28" borderId="58" xfId="0" applyFont="1" applyFill="1" applyBorder="1"/>
    <xf numFmtId="0" fontId="5" fillId="0" borderId="58" xfId="0" applyFont="1" applyBorder="1" applyAlignment="1">
      <alignment wrapText="1"/>
    </xf>
    <xf numFmtId="0" fontId="5" fillId="0" borderId="59" xfId="0" applyFont="1" applyBorder="1" applyAlignment="1">
      <alignment wrapText="1"/>
    </xf>
    <xf numFmtId="0" fontId="5" fillId="29" borderId="57" xfId="0" applyFont="1" applyFill="1" applyBorder="1" applyAlignment="1">
      <alignment wrapText="1"/>
    </xf>
    <xf numFmtId="0" fontId="5" fillId="28" borderId="57" xfId="0" applyFont="1" applyFill="1" applyBorder="1"/>
    <xf numFmtId="2" fontId="5" fillId="0" borderId="58" xfId="0" applyNumberFormat="1" applyFont="1" applyBorder="1"/>
    <xf numFmtId="0" fontId="33" fillId="0" borderId="0" xfId="6" applyFont="1"/>
    <xf numFmtId="0" fontId="5" fillId="0" borderId="0" xfId="6" applyFont="1"/>
    <xf numFmtId="0" fontId="4" fillId="0" borderId="0" xfId="6"/>
    <xf numFmtId="0" fontId="57" fillId="30" borderId="0" xfId="6" applyFont="1" applyFill="1" applyAlignment="1">
      <alignment horizontal="center" vertical="center"/>
    </xf>
    <xf numFmtId="0" fontId="57" fillId="30" borderId="0" xfId="6" applyFont="1" applyFill="1" applyAlignment="1">
      <alignment vertical="center"/>
    </xf>
    <xf numFmtId="0" fontId="7" fillId="0" borderId="0" xfId="6" applyFont="1"/>
    <xf numFmtId="0" fontId="13" fillId="24" borderId="44" xfId="6" applyFont="1" applyFill="1" applyBorder="1"/>
    <xf numFmtId="0" fontId="10" fillId="24" borderId="45" xfId="6" applyFont="1" applyFill="1" applyBorder="1"/>
    <xf numFmtId="0" fontId="9" fillId="32" borderId="46" xfId="6" applyFont="1" applyFill="1" applyBorder="1" applyAlignment="1">
      <alignment horizontal="center" vertical="center"/>
    </xf>
    <xf numFmtId="0" fontId="9" fillId="32" borderId="54" xfId="6" applyFont="1" applyFill="1" applyBorder="1"/>
    <xf numFmtId="0" fontId="9" fillId="32" borderId="61" xfId="6" applyFont="1" applyFill="1" applyBorder="1"/>
    <xf numFmtId="0" fontId="5" fillId="32" borderId="5" xfId="6" applyFont="1" applyFill="1" applyBorder="1" applyAlignment="1">
      <alignment wrapText="1"/>
    </xf>
    <xf numFmtId="0" fontId="5" fillId="32" borderId="30" xfId="6" applyFont="1" applyFill="1" applyBorder="1" applyAlignment="1">
      <alignment wrapText="1"/>
    </xf>
    <xf numFmtId="44" fontId="5" fillId="0" borderId="1" xfId="6" applyNumberFormat="1" applyFont="1" applyBorder="1"/>
    <xf numFmtId="0" fontId="13" fillId="24" borderId="46" xfId="6" applyFont="1" applyFill="1" applyBorder="1"/>
    <xf numFmtId="44" fontId="9" fillId="28" borderId="62" xfId="6" applyNumberFormat="1" applyFont="1" applyFill="1" applyBorder="1"/>
    <xf numFmtId="44" fontId="9" fillId="28" borderId="9" xfId="6" applyNumberFormat="1" applyFont="1" applyFill="1" applyBorder="1"/>
    <xf numFmtId="0" fontId="9" fillId="28" borderId="54" xfId="6" applyFont="1" applyFill="1" applyBorder="1"/>
    <xf numFmtId="0" fontId="9" fillId="28" borderId="61" xfId="6" applyFont="1" applyFill="1" applyBorder="1"/>
    <xf numFmtId="0" fontId="9" fillId="28" borderId="39" xfId="6" applyFont="1" applyFill="1" applyBorder="1" applyAlignment="1">
      <alignment horizontal="center"/>
    </xf>
    <xf numFmtId="44" fontId="5" fillId="0" borderId="0" xfId="6" applyNumberFormat="1" applyFont="1"/>
    <xf numFmtId="0" fontId="9" fillId="32" borderId="0" xfId="6" applyFont="1" applyFill="1" applyAlignment="1">
      <alignment horizontal="center" vertical="center"/>
    </xf>
    <xf numFmtId="0" fontId="9" fillId="28" borderId="0" xfId="6" applyFont="1" applyFill="1" applyAlignment="1">
      <alignment horizontal="center"/>
    </xf>
    <xf numFmtId="0" fontId="5" fillId="0" borderId="28" xfId="6" applyFont="1" applyBorder="1"/>
    <xf numFmtId="0" fontId="5" fillId="0" borderId="1" xfId="6" applyFont="1" applyBorder="1"/>
    <xf numFmtId="0" fontId="9" fillId="28" borderId="48" xfId="6" applyFont="1" applyFill="1" applyBorder="1"/>
    <xf numFmtId="0" fontId="9" fillId="28" borderId="0" xfId="6" applyFont="1" applyFill="1"/>
    <xf numFmtId="0" fontId="13" fillId="24" borderId="13" xfId="6" applyFont="1" applyFill="1" applyBorder="1" applyAlignment="1">
      <alignment horizontal="center"/>
    </xf>
    <xf numFmtId="0" fontId="13" fillId="24" borderId="15" xfId="6" applyFont="1" applyFill="1" applyBorder="1" applyAlignment="1">
      <alignment horizontal="center"/>
    </xf>
    <xf numFmtId="0" fontId="9" fillId="28" borderId="46" xfId="6" applyFont="1" applyFill="1" applyBorder="1" applyAlignment="1">
      <alignment horizontal="center" vertical="center" wrapText="1"/>
    </xf>
    <xf numFmtId="0" fontId="9" fillId="28" borderId="9" xfId="6" applyFont="1" applyFill="1" applyBorder="1" applyAlignment="1">
      <alignment horizontal="center" vertical="center" wrapText="1"/>
    </xf>
    <xf numFmtId="0" fontId="9" fillId="28" borderId="9" xfId="6" applyFont="1" applyFill="1" applyBorder="1" applyAlignment="1">
      <alignment horizontal="center"/>
    </xf>
    <xf numFmtId="0" fontId="9" fillId="32" borderId="11" xfId="6" applyFont="1" applyFill="1" applyBorder="1"/>
    <xf numFmtId="44" fontId="9" fillId="28" borderId="63" xfId="6" applyNumberFormat="1" applyFont="1" applyFill="1" applyBorder="1" applyAlignment="1">
      <alignment horizontal="center"/>
    </xf>
    <xf numFmtId="43" fontId="9" fillId="28" borderId="17" xfId="6" applyNumberFormat="1" applyFont="1" applyFill="1" applyBorder="1" applyAlignment="1">
      <alignment horizontal="center"/>
    </xf>
    <xf numFmtId="0" fontId="59" fillId="0" borderId="0" xfId="6" applyFont="1" applyAlignment="1">
      <alignment horizontal="center"/>
    </xf>
    <xf numFmtId="44" fontId="9" fillId="28" borderId="39" xfId="6" applyNumberFormat="1" applyFont="1" applyFill="1" applyBorder="1"/>
    <xf numFmtId="44" fontId="9" fillId="28" borderId="8" xfId="6" applyNumberFormat="1" applyFont="1" applyFill="1" applyBorder="1"/>
    <xf numFmtId="44" fontId="60" fillId="0" borderId="0" xfId="6" applyNumberFormat="1" applyFont="1"/>
    <xf numFmtId="0" fontId="61" fillId="0" borderId="0" xfId="6" applyFont="1"/>
    <xf numFmtId="0" fontId="9" fillId="33" borderId="46" xfId="6" applyFont="1" applyFill="1" applyBorder="1" applyAlignment="1">
      <alignment horizontal="center" vertical="center"/>
    </xf>
    <xf numFmtId="0" fontId="9" fillId="33" borderId="39" xfId="6" applyFont="1" applyFill="1" applyBorder="1" applyAlignment="1">
      <alignment horizontal="center"/>
    </xf>
    <xf numFmtId="166" fontId="5" fillId="0" borderId="1" xfId="1" applyNumberFormat="1" applyFont="1" applyBorder="1" applyAlignment="1" applyProtection="1">
      <alignment wrapText="1"/>
      <protection locked="0"/>
    </xf>
    <xf numFmtId="14" fontId="5" fillId="0" borderId="0" xfId="1" applyNumberFormat="1" applyFont="1" applyProtection="1">
      <protection locked="0"/>
    </xf>
    <xf numFmtId="14" fontId="5" fillId="0" borderId="1" xfId="1" applyNumberFormat="1" applyFont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6" fillId="0" borderId="1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21" fillId="3" borderId="9" xfId="0" applyFont="1" applyFill="1" applyBorder="1" applyAlignment="1">
      <alignment horizontal="left" vertical="center" wrapText="1"/>
    </xf>
    <xf numFmtId="165" fontId="5" fillId="0" borderId="55" xfId="0" applyNumberFormat="1" applyFont="1" applyBorder="1" applyAlignment="1">
      <alignment horizontal="left" vertical="top" wrapText="1"/>
    </xf>
    <xf numFmtId="0" fontId="33" fillId="0" borderId="0" xfId="6" applyFont="1" applyAlignment="1"/>
    <xf numFmtId="0" fontId="57" fillId="30" borderId="0" xfId="6" applyFont="1" applyFill="1" applyAlignment="1">
      <alignment horizontal="center" vertical="center"/>
    </xf>
    <xf numFmtId="0" fontId="6" fillId="24" borderId="0" xfId="6" applyFont="1" applyFill="1" applyAlignment="1">
      <alignment horizontal="left" vertical="center" wrapText="1"/>
    </xf>
    <xf numFmtId="0" fontId="15" fillId="31" borderId="60" xfId="6" applyFont="1" applyFill="1" applyBorder="1" applyAlignment="1">
      <alignment horizontal="left" vertical="center" wrapText="1"/>
    </xf>
    <xf numFmtId="0" fontId="15" fillId="31" borderId="55" xfId="6" applyFont="1" applyFill="1" applyBorder="1" applyAlignment="1">
      <alignment horizontal="left" vertical="center" wrapText="1"/>
    </xf>
    <xf numFmtId="0" fontId="5" fillId="0" borderId="0" xfId="6" applyFont="1" applyAlignment="1"/>
    <xf numFmtId="0" fontId="15" fillId="31" borderId="20" xfId="6" applyFont="1" applyFill="1" applyBorder="1" applyAlignment="1">
      <alignment horizontal="left" vertical="center" wrapText="1"/>
    </xf>
    <xf numFmtId="0" fontId="15" fillId="31" borderId="21" xfId="6" applyFont="1" applyFill="1" applyBorder="1" applyAlignment="1">
      <alignment horizontal="left" vertical="center" wrapText="1"/>
    </xf>
    <xf numFmtId="0" fontId="58" fillId="0" borderId="16" xfId="6" applyFont="1" applyBorder="1" applyAlignment="1">
      <alignment horizontal="center" vertical="center" wrapText="1"/>
    </xf>
    <xf numFmtId="0" fontId="58" fillId="0" borderId="0" xfId="6" applyFont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53" fillId="2" borderId="28" xfId="0" applyFont="1" applyFill="1" applyBorder="1" applyAlignment="1">
      <alignment horizontal="center" vertical="center"/>
    </xf>
    <xf numFmtId="0" fontId="53" fillId="2" borderId="20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5" fillId="2" borderId="0" xfId="0" applyFont="1" applyFill="1" applyAlignment="1">
      <alignment horizontal="center" vertical="center" wrapText="1"/>
    </xf>
    <xf numFmtId="0" fontId="51" fillId="3" borderId="9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6" fillId="2" borderId="16" xfId="1" applyFont="1" applyFill="1" applyBorder="1" applyAlignment="1">
      <alignment horizontal="left" vertical="center" wrapText="1"/>
    </xf>
    <xf numFmtId="0" fontId="15" fillId="3" borderId="9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2" borderId="22" xfId="0" applyFont="1" applyFill="1" applyBorder="1" applyAlignment="1">
      <alignment horizontal="center" vertical="center" wrapText="1"/>
    </xf>
    <xf numFmtId="2" fontId="18" fillId="10" borderId="30" xfId="0" applyNumberFormat="1" applyFont="1" applyFill="1" applyBorder="1" applyAlignment="1">
      <alignment horizontal="center" vertical="center"/>
    </xf>
    <xf numFmtId="2" fontId="18" fillId="11" borderId="12" xfId="0" applyNumberFormat="1" applyFont="1" applyFill="1" applyBorder="1" applyAlignment="1">
      <alignment horizontal="center" vertical="center"/>
    </xf>
    <xf numFmtId="0" fontId="5" fillId="20" borderId="0" xfId="0" applyFont="1" applyFill="1"/>
    <xf numFmtId="0" fontId="0" fillId="20" borderId="0" xfId="0" applyFill="1"/>
    <xf numFmtId="0" fontId="11" fillId="0" borderId="0" xfId="0" applyFont="1" applyFill="1" applyAlignment="1">
      <alignment horizontal="left" vertical="center" wrapText="1"/>
    </xf>
    <xf numFmtId="0" fontId="11" fillId="34" borderId="1" xfId="0" applyFont="1" applyFill="1" applyBorder="1" applyAlignment="1">
      <alignment horizontal="left" vertical="center" wrapText="1"/>
    </xf>
    <xf numFmtId="0" fontId="11" fillId="3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center" vertical="center" wrapText="1"/>
    </xf>
    <xf numFmtId="0" fontId="10" fillId="34" borderId="21" xfId="0" applyFont="1" applyFill="1" applyBorder="1" applyAlignment="1">
      <alignment horizontal="center" vertical="center" wrapText="1"/>
    </xf>
    <xf numFmtId="0" fontId="11" fillId="34" borderId="29" xfId="0" applyFont="1" applyFill="1" applyBorder="1" applyAlignment="1">
      <alignment horizontal="center" vertical="center" wrapText="1"/>
    </xf>
    <xf numFmtId="0" fontId="11" fillId="34" borderId="2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5" fillId="0" borderId="0" xfId="0" applyFont="1" applyFill="1" applyAlignment="1">
      <alignment wrapText="1"/>
    </xf>
  </cellXfs>
  <cellStyles count="7">
    <cellStyle name="Canran 2" xfId="5" xr:uid="{C8FA6AAD-6279-49D0-8D45-9F21CB4016F3}"/>
    <cellStyle name="Normal" xfId="0" builtinId="0"/>
    <cellStyle name="Normal 2" xfId="6" xr:uid="{38E49864-24E4-4288-8AC9-245ED2CF9998}"/>
    <cellStyle name="Normal 3" xfId="2" xr:uid="{3AAE0F0C-45C9-4306-896A-BB1A1E8B8BC5}"/>
    <cellStyle name="Normal 3 2" xfId="4" xr:uid="{BCCA9A06-13F7-4C79-A199-53424FB49EBB}"/>
    <cellStyle name="Per cent 2" xfId="3" xr:uid="{38209E05-4F39-474D-B038-AD2E5570632C}"/>
    <cellStyle name="Testun Esboniadol" xfId="1" builtinId="53" customBuiltin="1"/>
  </cellStyles>
  <dxfs count="4">
    <dxf>
      <font>
        <color rgb="FF000000"/>
        <name val="Calibri"/>
      </font>
      <fill>
        <patternFill>
          <bgColor rgb="FF00B050"/>
        </patternFill>
      </fill>
    </dxf>
    <dxf>
      <font>
        <color rgb="FF000000"/>
        <name val="Calibri"/>
      </font>
      <fill>
        <patternFill>
          <bgColor rgb="FFFFC000"/>
        </patternFill>
      </fill>
    </dxf>
    <dxf>
      <font>
        <color rgb="FF000000"/>
        <name val="Calibri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1848"/>
      <rgbColor rgb="FF996600"/>
      <rgbColor rgb="FF800080"/>
      <rgbColor rgb="FF00667E"/>
      <rgbColor rgb="FFA6B0BA"/>
      <rgbColor rgb="FF808080"/>
      <rgbColor rgb="FF9999FF"/>
      <rgbColor rgb="FF993366"/>
      <rgbColor rgb="FFFFFFCC"/>
      <rgbColor rgb="FFE6F4F6"/>
      <rgbColor rgb="FF660066"/>
      <rgbColor rgb="FFFFA669"/>
      <rgbColor rgb="FF1D6FB8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EEBF7"/>
      <rgbColor rgb="FFCCFFCC"/>
      <rgbColor rgb="FFFFF2CC"/>
      <rgbColor rgb="FFDDDDDD"/>
      <rgbColor rgb="FFF2F2F2"/>
      <rgbColor rgb="FFCC99FF"/>
      <rgbColor rgb="FFFFCCCC"/>
      <rgbColor rgb="FF3366FF"/>
      <rgbColor rgb="FF33CCCC"/>
      <rgbColor rgb="FF92D050"/>
      <rgbColor rgb="FFFFC000"/>
      <rgbColor rgb="FFFF9900"/>
      <rgbColor rgb="FFFF6600"/>
      <rgbColor rgb="FF666699"/>
      <rgbColor rgb="FFA6A6A6"/>
      <rgbColor rgb="FF002060"/>
      <rgbColor rgb="FF00B050"/>
      <rgbColor rgb="FF003300"/>
      <rgbColor rgb="FF444444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19</xdr:row>
      <xdr:rowOff>19050</xdr:rowOff>
    </xdr:from>
    <xdr:to>
      <xdr:col>4</xdr:col>
      <xdr:colOff>1354943</xdr:colOff>
      <xdr:row>22</xdr:row>
      <xdr:rowOff>0</xdr:rowOff>
    </xdr:to>
    <xdr:pic>
      <xdr:nvPicPr>
        <xdr:cNvPr id="3" name="Llun 2">
          <a:extLst>
            <a:ext uri="{FF2B5EF4-FFF2-40B4-BE49-F238E27FC236}">
              <a16:creationId xmlns:a16="http://schemas.microsoft.com/office/drawing/2014/main" id="{74002DF0-3C67-7839-7705-E71596FF5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067675"/>
          <a:ext cx="7879568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190499</xdr:colOff>
      <xdr:row>18</xdr:row>
      <xdr:rowOff>95250</xdr:rowOff>
    </xdr:from>
    <xdr:to>
      <xdr:col>5</xdr:col>
      <xdr:colOff>1846544</xdr:colOff>
      <xdr:row>23</xdr:row>
      <xdr:rowOff>133350</xdr:rowOff>
    </xdr:to>
    <xdr:pic>
      <xdr:nvPicPr>
        <xdr:cNvPr id="4" name="Llun 3" descr="A blue and white logo&#10;&#10;Description automatically generated">
          <a:extLst>
            <a:ext uri="{FF2B5EF4-FFF2-40B4-BE49-F238E27FC236}">
              <a16:creationId xmlns:a16="http://schemas.microsoft.com/office/drawing/2014/main" id="{65625125-DB69-0CCF-05AA-11000C0BC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099" y="7305675"/>
          <a:ext cx="1656045" cy="10858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656675</xdr:colOff>
      <xdr:row>4</xdr:row>
      <xdr:rowOff>161826</xdr:rowOff>
    </xdr:to>
    <xdr:pic>
      <xdr:nvPicPr>
        <xdr:cNvPr id="5" name="Llun 4">
          <a:extLst>
            <a:ext uri="{FF2B5EF4-FFF2-40B4-BE49-F238E27FC236}">
              <a16:creationId xmlns:a16="http://schemas.microsoft.com/office/drawing/2014/main" id="{850158D7-BA84-5799-3869-1EEE9D4A0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" y="209550"/>
          <a:ext cx="4400000" cy="7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720</xdr:rowOff>
    </xdr:from>
    <xdr:to>
      <xdr:col>0</xdr:col>
      <xdr:colOff>28015</xdr:colOff>
      <xdr:row>50</xdr:row>
      <xdr:rowOff>26345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6914240"/>
          <a:ext cx="24840" cy="2386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fyniantCyffredinGogleddCymru/Cyfarfodydd%20%20Meetings/Webinar%20-%20claim%20process/2024-01-17%20English/SPF-Claim-Form_common%20que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Notes"/>
      <sheetName val="Claim Declaration"/>
      <sheetName val="Delivery Plan and Milestones"/>
      <sheetName val="Expenditure Transaction List "/>
      <sheetName val="SPF Financial Breakdown Claim"/>
      <sheetName val="SPF Outputs"/>
      <sheetName val="SPF Outcomes"/>
      <sheetName val="Asset Register"/>
      <sheetName val="Procurement"/>
      <sheetName val="Risk Register"/>
      <sheetName val="Risk Guidance"/>
      <sheetName val="Data lists"/>
      <sheetName val="Interventions"/>
      <sheetName val="Output Outcome"/>
      <sheetName val="Sheet2"/>
    </sheetNames>
    <sheetDataSet>
      <sheetData sheetId="0"/>
      <sheetData sheetId="1"/>
      <sheetData sheetId="2"/>
      <sheetData sheetId="3">
        <row r="63">
          <cell r="P63">
            <v>5000.17</v>
          </cell>
          <cell r="Q63">
            <v>5000.16</v>
          </cell>
        </row>
        <row r="64">
          <cell r="P64">
            <v>1000</v>
          </cell>
          <cell r="Q64">
            <v>150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isk_Register2" displayName="Risk_Register2" ref="A12:P26" totalsRowShown="0">
  <autoFilter ref="A12:P26" xr:uid="{00000000-0009-0000-0100-000001000000}"/>
  <tableColumns count="16">
    <tableColumn id="1" xr3:uid="{00000000-0010-0000-0000-000001000000}" name="Rhestr _x000a_o eitemau"/>
    <tableColumn id="2" xr3:uid="{00000000-0010-0000-0000-000002000000}" name="Statws Risg"/>
    <tableColumn id="3" xr3:uid="{00000000-0010-0000-0000-000003000000}" name="Categori'r risg "/>
    <tableColumn id="4" xr3:uid="{00000000-0010-0000-0000-000004000000}" name="Bygythiad / Cyfle "/>
    <tableColumn id="5" xr3:uid="{00000000-0010-0000-0000-000005000000}" name="Risg / Cyfle  " dataDxfId="3" dataCellStyle="Testun Esboniadol"/>
    <tableColumn id="6" xr3:uid="{00000000-0010-0000-0000-000006000000}" name="Disgrifiad Manwl_x000a_(Mae risg/cyfle bod...) "/>
    <tableColumn id="7" xr3:uid="{00000000-0010-0000-0000-000007000000}" name="Achos y Risg / Cyfle _x000a_(Mae'r risg yn cael ei achosi gan...)"/>
    <tableColumn id="8" xr3:uid="{00000000-0010-0000-0000-000008000000}" name="Canlyniad y risg / cyfle_x000a_(Effaith y bygythiad fydd...)"/>
    <tableColumn id="9" xr3:uid="{00000000-0010-0000-0000-000009000000}" name="Tebygolrwydd "/>
    <tableColumn id="10" xr3:uid="{00000000-0010-0000-0000-00000A000000}" name="Effaith"/>
    <tableColumn id="11" xr3:uid="{00000000-0010-0000-0000-00000B000000}" name="Graddfa Risg"/>
    <tableColumn id="12" xr3:uid="{00000000-0010-0000-0000-00000C000000}" name="Strategaeth Lliniaru a chamau gweithredu"/>
    <tableColumn id="13" xr3:uid="{00000000-0010-0000-0000-00000D000000}" name="Pryd fydd y camau lliniaru wedi / yn cael eu gweithredu"/>
    <tableColumn id="14" xr3:uid="{00000000-0010-0000-0000-00000E000000}" name="Tebygolrwydd ar ôl y Mesurau Lliniaru"/>
    <tableColumn id="15" xr3:uid="{00000000-0010-0000-0000-00000F000000}" name="Effaith ar ôl y Mesurau Lliniaru"/>
    <tableColumn id="16" xr3:uid="{00000000-0010-0000-0000-000010000000}" name="Graddfa'r Asesiad Risg ar ôl y Mesurau Lliniaru 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MK18"/>
  <sheetViews>
    <sheetView zoomScaleNormal="100" zoomScalePageLayoutView="60" workbookViewId="0">
      <selection activeCell="D3" sqref="D3"/>
    </sheetView>
  </sheetViews>
  <sheetFormatPr defaultRowHeight="16.5" x14ac:dyDescent="0.3"/>
  <cols>
    <col min="1" max="1" width="11.85546875" style="3" customWidth="1"/>
    <col min="2" max="2" width="25" style="3" customWidth="1"/>
    <col min="3" max="3" width="31.140625" style="3" customWidth="1"/>
    <col min="4" max="4" width="33" style="3" customWidth="1"/>
    <col min="5" max="6" width="28.140625" style="3" customWidth="1"/>
    <col min="7" max="7" width="28.5703125" style="3" customWidth="1"/>
    <col min="8" max="1025" width="8.5703125" style="3" customWidth="1"/>
  </cols>
  <sheetData>
    <row r="5" spans="1:12" ht="15.95" customHeight="1" x14ac:dyDescent="0.3"/>
    <row r="6" spans="1:12" s="5" customFormat="1" ht="36" customHeight="1" x14ac:dyDescent="0.6">
      <c r="A6" s="410" t="s">
        <v>0</v>
      </c>
      <c r="B6" s="410"/>
      <c r="C6" s="410"/>
      <c r="D6" s="410"/>
      <c r="E6" s="410"/>
      <c r="F6" s="410"/>
      <c r="G6" s="410"/>
      <c r="H6" s="4"/>
      <c r="I6" s="4"/>
      <c r="J6" s="4"/>
      <c r="K6" s="4"/>
      <c r="L6" s="4"/>
    </row>
    <row r="7" spans="1:12" ht="15.95" customHeight="1" x14ac:dyDescent="0.3"/>
    <row r="8" spans="1:12" ht="26.1" customHeight="1" x14ac:dyDescent="0.3">
      <c r="A8" s="411" t="s">
        <v>1</v>
      </c>
      <c r="B8" s="411"/>
      <c r="C8" s="411"/>
      <c r="D8" s="411"/>
      <c r="E8" s="411"/>
      <c r="F8" s="411"/>
      <c r="G8" s="411"/>
    </row>
    <row r="9" spans="1:12" ht="139.69999999999999" customHeight="1" x14ac:dyDescent="0.3">
      <c r="A9" s="412" t="s">
        <v>2</v>
      </c>
      <c r="B9" s="412"/>
      <c r="C9" s="412"/>
      <c r="D9" s="412"/>
      <c r="E9" s="412"/>
      <c r="F9" s="412"/>
      <c r="G9" s="412"/>
    </row>
    <row r="11" spans="1:12" ht="26.1" customHeight="1" x14ac:dyDescent="0.3">
      <c r="A11" s="411" t="s">
        <v>3</v>
      </c>
      <c r="B11" s="411"/>
      <c r="C11" s="411"/>
      <c r="D11" s="411"/>
      <c r="E11" s="411"/>
      <c r="F11" s="411"/>
      <c r="G11" s="411"/>
    </row>
    <row r="12" spans="1:12" ht="20.45" customHeight="1" x14ac:dyDescent="0.3">
      <c r="A12" s="413" t="s">
        <v>4</v>
      </c>
      <c r="B12" s="413"/>
      <c r="C12" s="413"/>
      <c r="D12" s="413"/>
      <c r="E12" s="413"/>
      <c r="F12" s="413"/>
      <c r="G12" s="413"/>
    </row>
    <row r="13" spans="1:12" ht="33.6" customHeight="1" x14ac:dyDescent="0.3">
      <c r="A13" s="6"/>
      <c r="B13" s="414" t="s">
        <v>5</v>
      </c>
      <c r="C13" s="414"/>
      <c r="D13" s="414"/>
      <c r="E13" s="414"/>
      <c r="F13" s="414"/>
      <c r="G13" s="414"/>
    </row>
    <row r="14" spans="1:12" ht="36" customHeight="1" x14ac:dyDescent="0.3">
      <c r="A14" s="7"/>
      <c r="B14" s="414" t="s">
        <v>6</v>
      </c>
      <c r="C14" s="414"/>
      <c r="D14" s="414"/>
      <c r="E14" s="414"/>
      <c r="F14" s="414"/>
      <c r="G14" s="414"/>
    </row>
    <row r="15" spans="1:12" ht="36" customHeight="1" x14ac:dyDescent="0.3">
      <c r="A15" s="8"/>
      <c r="B15" s="415" t="s">
        <v>7</v>
      </c>
      <c r="C15" s="415"/>
      <c r="D15" s="415"/>
      <c r="E15" s="415"/>
      <c r="F15" s="415"/>
      <c r="G15" s="415"/>
    </row>
    <row r="17" spans="1:7" ht="26.1" customHeight="1" x14ac:dyDescent="0.3">
      <c r="A17" s="411" t="s">
        <v>8</v>
      </c>
      <c r="B17" s="411"/>
      <c r="C17" s="411"/>
      <c r="D17" s="411"/>
      <c r="E17" s="411"/>
      <c r="F17" s="411"/>
      <c r="G17" s="411"/>
    </row>
    <row r="18" spans="1:7" ht="60.6" customHeight="1" x14ac:dyDescent="0.3">
      <c r="A18" s="412" t="s">
        <v>9</v>
      </c>
      <c r="B18" s="412"/>
      <c r="C18" s="412"/>
      <c r="D18" s="412"/>
      <c r="E18" s="412"/>
      <c r="F18" s="412"/>
      <c r="G18" s="412"/>
    </row>
  </sheetData>
  <mergeCells count="10">
    <mergeCell ref="B13:G13"/>
    <mergeCell ref="B14:G14"/>
    <mergeCell ref="B15:G15"/>
    <mergeCell ref="A17:G17"/>
    <mergeCell ref="A18:G18"/>
    <mergeCell ref="A6:G6"/>
    <mergeCell ref="A8:G8"/>
    <mergeCell ref="A9:G9"/>
    <mergeCell ref="A11:G11"/>
    <mergeCell ref="A12:G12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/>
  <headerFooter>
    <oddHeader>&amp;L&amp;"Segoe UI,Bold"&amp;14&amp;A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0"/>
  <sheetViews>
    <sheetView tabSelected="1" topLeftCell="G1" zoomScaleNormal="100" zoomScalePageLayoutView="60" workbookViewId="0">
      <selection activeCell="P15" sqref="P15"/>
    </sheetView>
  </sheetViews>
  <sheetFormatPr defaultRowHeight="15" x14ac:dyDescent="0.25"/>
  <cols>
    <col min="1" max="1" width="10.140625" customWidth="1"/>
    <col min="2" max="2" width="10.85546875" customWidth="1"/>
    <col min="3" max="3" width="16.140625" customWidth="1"/>
    <col min="4" max="4" width="15.42578125" customWidth="1"/>
    <col min="5" max="5" width="17.85546875" customWidth="1"/>
    <col min="6" max="6" width="24.85546875" customWidth="1"/>
    <col min="7" max="7" width="24.28515625" bestFit="1" customWidth="1"/>
    <col min="8" max="8" width="17.42578125" customWidth="1"/>
    <col min="9" max="11" width="12.5703125" customWidth="1"/>
    <col min="12" max="12" width="33" bestFit="1" customWidth="1"/>
    <col min="13" max="13" width="17.140625" customWidth="1"/>
    <col min="14" max="15" width="12.85546875" customWidth="1"/>
    <col min="16" max="16" width="12.42578125" customWidth="1"/>
    <col min="17" max="1025" width="8.5703125" customWidth="1"/>
  </cols>
  <sheetData>
    <row r="1" spans="1:16" s="41" customFormat="1" ht="15.9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s="43" customFormat="1" ht="36" customHeight="1" x14ac:dyDescent="0.6">
      <c r="A2" s="427" t="s">
        <v>284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6" s="44" customFormat="1" ht="15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6" s="44" customFormat="1" ht="39.950000000000003" customHeight="1" x14ac:dyDescent="0.3">
      <c r="A4" s="416" t="s">
        <v>285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N4" s="455" t="s">
        <v>286</v>
      </c>
      <c r="O4" s="455"/>
      <c r="P4" s="455"/>
    </row>
    <row r="5" spans="1:16" s="44" customFormat="1" ht="17.4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N5" s="269" t="s">
        <v>287</v>
      </c>
      <c r="O5" s="163" t="s">
        <v>288</v>
      </c>
      <c r="P5" s="164" t="s">
        <v>289</v>
      </c>
    </row>
    <row r="6" spans="1:16" s="44" customFormat="1" ht="15.9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65">
        <v>1</v>
      </c>
      <c r="O6" s="166">
        <v>1</v>
      </c>
      <c r="P6" s="456" t="s">
        <v>290</v>
      </c>
    </row>
    <row r="7" spans="1:16" s="41" customFormat="1" ht="16.5" x14ac:dyDescent="0.3">
      <c r="A7" s="3"/>
      <c r="B7" s="3"/>
      <c r="C7" s="3"/>
      <c r="D7" s="3"/>
      <c r="E7" s="3"/>
      <c r="F7" s="40"/>
      <c r="G7" s="40"/>
      <c r="H7" s="40"/>
      <c r="I7" s="40"/>
      <c r="J7" s="40"/>
      <c r="K7" s="40"/>
      <c r="L7" s="40"/>
      <c r="M7" s="40"/>
      <c r="N7" s="165">
        <v>2</v>
      </c>
      <c r="O7" s="166">
        <v>2</v>
      </c>
      <c r="P7" s="456"/>
    </row>
    <row r="8" spans="1:16" s="41" customFormat="1" ht="14.25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65">
        <v>3</v>
      </c>
      <c r="O8" s="166">
        <v>3</v>
      </c>
      <c r="P8" s="457" t="s">
        <v>291</v>
      </c>
    </row>
    <row r="9" spans="1:16" s="158" customFormat="1" ht="15.6" customHeight="1" x14ac:dyDescent="0.25">
      <c r="N9" s="165">
        <v>4</v>
      </c>
      <c r="O9" s="166">
        <v>4</v>
      </c>
      <c r="P9" s="457"/>
    </row>
    <row r="10" spans="1:16" s="158" customFormat="1" ht="14.25" x14ac:dyDescent="0.25">
      <c r="N10" s="167">
        <v>5</v>
      </c>
      <c r="O10" s="168">
        <v>5</v>
      </c>
      <c r="P10" s="169" t="s">
        <v>292</v>
      </c>
    </row>
    <row r="11" spans="1:16" s="44" customFormat="1" ht="12.95" customHeight="1" x14ac:dyDescent="0.3">
      <c r="A11" s="170"/>
      <c r="B11" s="170"/>
      <c r="C11" s="170"/>
      <c r="D11" s="170"/>
      <c r="E11" s="170"/>
      <c r="F11" s="170"/>
      <c r="G11" s="3"/>
      <c r="L11" s="3"/>
      <c r="M11" s="3"/>
    </row>
    <row r="12" spans="1:16" s="178" customFormat="1" ht="94.5" customHeight="1" x14ac:dyDescent="0.3">
      <c r="A12" s="171" t="s">
        <v>293</v>
      </c>
      <c r="B12" s="171" t="s">
        <v>294</v>
      </c>
      <c r="C12" s="171" t="s">
        <v>295</v>
      </c>
      <c r="D12" s="171" t="s">
        <v>296</v>
      </c>
      <c r="E12" s="171" t="s">
        <v>297</v>
      </c>
      <c r="F12" s="171" t="s">
        <v>298</v>
      </c>
      <c r="G12" s="171" t="s">
        <v>299</v>
      </c>
      <c r="H12" s="172" t="s">
        <v>300</v>
      </c>
      <c r="I12" s="173" t="s">
        <v>287</v>
      </c>
      <c r="J12" s="174" t="s">
        <v>288</v>
      </c>
      <c r="K12" s="175" t="s">
        <v>289</v>
      </c>
      <c r="L12" s="171" t="s">
        <v>301</v>
      </c>
      <c r="M12" s="176" t="s">
        <v>302</v>
      </c>
      <c r="N12" s="171" t="s">
        <v>303</v>
      </c>
      <c r="O12" s="171" t="s">
        <v>304</v>
      </c>
      <c r="P12" s="177" t="s">
        <v>305</v>
      </c>
    </row>
    <row r="13" spans="1:16" s="41" customFormat="1" ht="57" x14ac:dyDescent="0.25">
      <c r="A13" s="179" t="s">
        <v>306</v>
      </c>
      <c r="B13" s="179" t="s">
        <v>307</v>
      </c>
      <c r="C13" s="179" t="s">
        <v>308</v>
      </c>
      <c r="D13" s="179" t="s">
        <v>309</v>
      </c>
      <c r="E13" s="179" t="s">
        <v>310</v>
      </c>
      <c r="F13" s="179" t="s">
        <v>311</v>
      </c>
      <c r="G13" s="179" t="s">
        <v>312</v>
      </c>
      <c r="H13" s="179" t="s">
        <v>313</v>
      </c>
      <c r="I13" s="179" t="s">
        <v>314</v>
      </c>
      <c r="J13" s="179" t="s">
        <v>314</v>
      </c>
      <c r="K13" s="179" t="s">
        <v>315</v>
      </c>
      <c r="L13" s="179" t="s">
        <v>316</v>
      </c>
      <c r="M13" s="179" t="s">
        <v>317</v>
      </c>
      <c r="N13" s="179" t="s">
        <v>314</v>
      </c>
      <c r="O13" s="179" t="s">
        <v>314</v>
      </c>
      <c r="P13" s="179" t="s">
        <v>315</v>
      </c>
    </row>
    <row r="14" spans="1:16" s="156" customFormat="1" ht="66" x14ac:dyDescent="0.3">
      <c r="A14" s="161">
        <v>1</v>
      </c>
      <c r="B14" s="302" t="s">
        <v>318</v>
      </c>
      <c r="C14" s="320" t="s">
        <v>319</v>
      </c>
      <c r="D14" s="320" t="s">
        <v>320</v>
      </c>
      <c r="E14" s="320" t="s">
        <v>321</v>
      </c>
      <c r="F14" s="320" t="s">
        <v>322</v>
      </c>
      <c r="G14" s="320" t="s">
        <v>323</v>
      </c>
      <c r="H14" s="320" t="s">
        <v>324</v>
      </c>
      <c r="I14" s="322">
        <v>3</v>
      </c>
      <c r="J14" s="322">
        <v>3</v>
      </c>
      <c r="K14" s="180">
        <f>IF('Cofrestr Risg'!$I14="enter info here","",'Cofrestr Risg'!$J14*'Cofrestr Risg'!$I14)</f>
        <v>9</v>
      </c>
      <c r="L14" s="320" t="s">
        <v>325</v>
      </c>
      <c r="M14" s="321">
        <v>45108</v>
      </c>
      <c r="N14" s="322">
        <v>2</v>
      </c>
      <c r="O14" s="322">
        <v>2</v>
      </c>
      <c r="P14" s="181">
        <f>IF('Cofrestr Risg'!$N14="enter info here","",'Cofrestr Risg'!$N14*'Cofrestr Risg'!$O14)</f>
        <v>4</v>
      </c>
    </row>
    <row r="15" spans="1:16" s="156" customFormat="1" ht="49.5" x14ac:dyDescent="0.3">
      <c r="A15" s="161">
        <f t="shared" ref="A15:A26" si="0">A14+1</f>
        <v>2</v>
      </c>
      <c r="B15" s="302" t="s">
        <v>326</v>
      </c>
      <c r="C15" s="341" t="s">
        <v>319</v>
      </c>
      <c r="D15" s="341" t="s">
        <v>320</v>
      </c>
      <c r="E15" s="341" t="s">
        <v>327</v>
      </c>
      <c r="F15" s="341" t="s">
        <v>328</v>
      </c>
      <c r="G15" s="341" t="s">
        <v>329</v>
      </c>
      <c r="H15" s="341" t="s">
        <v>330</v>
      </c>
      <c r="I15" s="342">
        <v>3</v>
      </c>
      <c r="J15" s="322">
        <v>2</v>
      </c>
      <c r="K15" s="180">
        <f>IF('Cofrestr Risg'!$I15="enter info here","",'Cofrestr Risg'!$J15*'Cofrestr Risg'!$I15)</f>
        <v>6</v>
      </c>
      <c r="L15" s="320" t="s">
        <v>331</v>
      </c>
      <c r="M15" s="321">
        <v>45108</v>
      </c>
      <c r="N15" s="322">
        <v>2</v>
      </c>
      <c r="O15" s="322">
        <v>2</v>
      </c>
      <c r="P15" s="181">
        <f>IF('Cofrestr Risg'!$N15="enter info here","",'Cofrestr Risg'!$N15*'Cofrestr Risg'!$O15)</f>
        <v>4</v>
      </c>
    </row>
    <row r="16" spans="1:16" s="156" customFormat="1" ht="16.5" x14ac:dyDescent="0.3">
      <c r="A16" s="161">
        <f t="shared" si="0"/>
        <v>3</v>
      </c>
      <c r="B16" s="302"/>
      <c r="C16" s="341"/>
      <c r="D16" s="341"/>
      <c r="E16" s="345"/>
      <c r="F16" s="341"/>
      <c r="G16" s="341"/>
      <c r="H16" s="341"/>
      <c r="I16" s="342"/>
      <c r="J16" s="322"/>
      <c r="K16" s="180">
        <f>IF('Cofrestr Risg'!$I16="enter info here","",'Cofrestr Risg'!$J16*'Cofrestr Risg'!$I16)</f>
        <v>0</v>
      </c>
      <c r="L16" s="320"/>
      <c r="M16" s="321"/>
      <c r="N16" s="322"/>
      <c r="O16" s="322"/>
      <c r="P16" s="181">
        <f>IF('Cofrestr Risg'!$N16="enter info here","",'Cofrestr Risg'!$N16*'Cofrestr Risg'!$O16)</f>
        <v>0</v>
      </c>
    </row>
    <row r="17" spans="1:16" s="157" customFormat="1" ht="16.5" x14ac:dyDescent="0.25">
      <c r="A17" s="161">
        <f t="shared" si="0"/>
        <v>4</v>
      </c>
      <c r="B17" s="302"/>
      <c r="C17" s="341"/>
      <c r="D17" s="341"/>
      <c r="E17" s="341"/>
      <c r="F17" s="341"/>
      <c r="G17" s="341"/>
      <c r="H17" s="341"/>
      <c r="I17" s="342"/>
      <c r="J17" s="322"/>
      <c r="K17" s="180">
        <f>IF('Cofrestr Risg'!$I17="enter info here","",'Cofrestr Risg'!$J17*'Cofrestr Risg'!$I17)</f>
        <v>0</v>
      </c>
      <c r="L17" s="320"/>
      <c r="M17" s="321"/>
      <c r="N17" s="322"/>
      <c r="O17" s="322"/>
      <c r="P17" s="181">
        <f>IF('Cofrestr Risg'!$N17="enter info here","",'Cofrestr Risg'!$N17*'Cofrestr Risg'!$O17)</f>
        <v>0</v>
      </c>
    </row>
    <row r="18" spans="1:16" s="182" customFormat="1" ht="16.5" x14ac:dyDescent="0.25">
      <c r="A18" s="161">
        <f t="shared" si="0"/>
        <v>5</v>
      </c>
      <c r="B18" s="302"/>
      <c r="C18" s="341"/>
      <c r="D18" s="341"/>
      <c r="E18" s="341"/>
      <c r="F18" s="341"/>
      <c r="G18" s="341"/>
      <c r="H18" s="341"/>
      <c r="I18" s="342"/>
      <c r="J18" s="322"/>
      <c r="K18" s="180">
        <f>IF('Cofrestr Risg'!$I18="enter info here","",'Cofrestr Risg'!$J18*'Cofrestr Risg'!$I18)</f>
        <v>0</v>
      </c>
      <c r="L18" s="320"/>
      <c r="M18" s="320"/>
      <c r="N18" s="322"/>
      <c r="O18" s="322"/>
      <c r="P18" s="181">
        <f>IF('Cofrestr Risg'!$N18="enter info here","",'Cofrestr Risg'!$N18*'Cofrestr Risg'!$O18)</f>
        <v>0</v>
      </c>
    </row>
    <row r="19" spans="1:16" s="156" customFormat="1" ht="16.5" x14ac:dyDescent="0.3">
      <c r="A19" s="161">
        <f t="shared" si="0"/>
        <v>6</v>
      </c>
      <c r="B19" s="302"/>
      <c r="C19" s="343"/>
      <c r="D19" s="343"/>
      <c r="E19" s="343"/>
      <c r="F19" s="343"/>
      <c r="G19" s="343"/>
      <c r="H19" s="343"/>
      <c r="I19" s="344"/>
      <c r="J19" s="324"/>
      <c r="K19" s="180">
        <f>IF('Cofrestr Risg'!$I19="enter info here","",'Cofrestr Risg'!$J19*'Cofrestr Risg'!$I19)</f>
        <v>0</v>
      </c>
      <c r="L19" s="323"/>
      <c r="M19" s="323"/>
      <c r="N19" s="324"/>
      <c r="O19" s="324"/>
      <c r="P19" s="181">
        <f>IF('Cofrestr Risg'!$N19="enter info here","",'Cofrestr Risg'!$N19*'Cofrestr Risg'!$O19)</f>
        <v>0</v>
      </c>
    </row>
    <row r="20" spans="1:16" s="156" customFormat="1" ht="16.5" x14ac:dyDescent="0.3">
      <c r="A20" s="161">
        <f t="shared" si="0"/>
        <v>7</v>
      </c>
      <c r="B20" s="302"/>
      <c r="C20" s="343"/>
      <c r="D20" s="343"/>
      <c r="E20" s="343"/>
      <c r="F20" s="343"/>
      <c r="G20" s="343"/>
      <c r="H20" s="343"/>
      <c r="I20" s="324"/>
      <c r="J20" s="324"/>
      <c r="K20" s="180">
        <f>IF('Cofrestr Risg'!$I20="enter info here","",'Cofrestr Risg'!$J20*'Cofrestr Risg'!$I20)</f>
        <v>0</v>
      </c>
      <c r="L20" s="323"/>
      <c r="M20" s="323"/>
      <c r="N20" s="324"/>
      <c r="O20" s="324"/>
      <c r="P20" s="181">
        <f>IF('Cofrestr Risg'!$N20="enter info here","",'Cofrestr Risg'!$N20*'Cofrestr Risg'!$O20)</f>
        <v>0</v>
      </c>
    </row>
    <row r="21" spans="1:16" s="156" customFormat="1" ht="16.5" x14ac:dyDescent="0.3">
      <c r="A21" s="161">
        <f t="shared" si="0"/>
        <v>8</v>
      </c>
      <c r="B21" s="302"/>
      <c r="C21" s="337"/>
      <c r="D21" s="337"/>
      <c r="E21" s="337"/>
      <c r="F21" s="337"/>
      <c r="G21" s="337"/>
      <c r="H21" s="337"/>
      <c r="I21" s="338"/>
      <c r="J21" s="338"/>
      <c r="K21" s="180">
        <f>IF('Cofrestr Risg'!$I21="enter info here","",'Cofrestr Risg'!$J21*'Cofrestr Risg'!$I21)</f>
        <v>0</v>
      </c>
      <c r="L21" s="337"/>
      <c r="M21" s="337"/>
      <c r="N21" s="338"/>
      <c r="O21" s="338"/>
      <c r="P21" s="181">
        <f>IF('Cofrestr Risg'!$N21="enter info here","",'Cofrestr Risg'!$N21*'Cofrestr Risg'!$O21)</f>
        <v>0</v>
      </c>
    </row>
    <row r="22" spans="1:16" s="156" customFormat="1" ht="16.5" x14ac:dyDescent="0.3">
      <c r="A22" s="161">
        <f t="shared" si="0"/>
        <v>9</v>
      </c>
      <c r="B22" s="302"/>
      <c r="C22" s="337"/>
      <c r="D22" s="337"/>
      <c r="E22" s="337"/>
      <c r="F22" s="337"/>
      <c r="G22" s="337"/>
      <c r="H22" s="337"/>
      <c r="I22" s="338"/>
      <c r="J22" s="338"/>
      <c r="K22" s="180">
        <f>IF('Cofrestr Risg'!$I22="enter info here","",'Cofrestr Risg'!$J22*'Cofrestr Risg'!$I22)</f>
        <v>0</v>
      </c>
      <c r="L22" s="337"/>
      <c r="M22" s="337"/>
      <c r="N22" s="338"/>
      <c r="O22" s="338"/>
      <c r="P22" s="181">
        <f>IF('Cofrestr Risg'!$N22="enter info here","",'Cofrestr Risg'!$N22*'Cofrestr Risg'!$O22)</f>
        <v>0</v>
      </c>
    </row>
    <row r="23" spans="1:16" s="183" customFormat="1" ht="16.5" x14ac:dyDescent="0.25">
      <c r="A23" s="161">
        <f t="shared" si="0"/>
        <v>10</v>
      </c>
      <c r="B23" s="302"/>
      <c r="C23" s="337"/>
      <c r="D23" s="337"/>
      <c r="E23" s="337"/>
      <c r="F23" s="337"/>
      <c r="G23" s="337"/>
      <c r="H23" s="337"/>
      <c r="I23" s="338"/>
      <c r="J23" s="338"/>
      <c r="K23" s="180">
        <f>IF('Cofrestr Risg'!$I23="enter info here","",'Cofrestr Risg'!$J23*'Cofrestr Risg'!$I23)</f>
        <v>0</v>
      </c>
      <c r="L23" s="337"/>
      <c r="M23" s="337"/>
      <c r="N23" s="338"/>
      <c r="O23" s="338"/>
      <c r="P23" s="181">
        <f>IF('Cofrestr Risg'!$N23="enter info here","",'Cofrestr Risg'!$N23*'Cofrestr Risg'!$O23)</f>
        <v>0</v>
      </c>
    </row>
    <row r="24" spans="1:16" s="156" customFormat="1" ht="16.5" x14ac:dyDescent="0.3">
      <c r="A24" s="161">
        <f t="shared" si="0"/>
        <v>11</v>
      </c>
      <c r="B24" s="302"/>
      <c r="C24" s="337"/>
      <c r="D24" s="337"/>
      <c r="E24" s="337"/>
      <c r="F24" s="337"/>
      <c r="G24" s="337"/>
      <c r="H24" s="337"/>
      <c r="I24" s="338"/>
      <c r="J24" s="338"/>
      <c r="K24" s="180">
        <f>IF('Cofrestr Risg'!$I24="enter info here","",'Cofrestr Risg'!$J24*'Cofrestr Risg'!$I24)</f>
        <v>0</v>
      </c>
      <c r="L24" s="337"/>
      <c r="M24" s="337"/>
      <c r="N24" s="338"/>
      <c r="O24" s="338"/>
      <c r="P24" s="181">
        <f>IF('Cofrestr Risg'!$N24="enter info here","",'Cofrestr Risg'!$N24*'Cofrestr Risg'!$O24)</f>
        <v>0</v>
      </c>
    </row>
    <row r="25" spans="1:16" s="156" customFormat="1" ht="16.5" x14ac:dyDescent="0.3">
      <c r="A25" s="161">
        <f t="shared" si="0"/>
        <v>12</v>
      </c>
      <c r="B25" s="302"/>
      <c r="C25" s="337"/>
      <c r="D25" s="337"/>
      <c r="E25" s="337"/>
      <c r="F25" s="337"/>
      <c r="G25" s="337"/>
      <c r="H25" s="337"/>
      <c r="I25" s="338"/>
      <c r="J25" s="338"/>
      <c r="K25" s="180">
        <f>IF('Cofrestr Risg'!$I25="enter info here","",'Cofrestr Risg'!$J25*'Cofrestr Risg'!$I25)</f>
        <v>0</v>
      </c>
      <c r="L25" s="337"/>
      <c r="M25" s="337"/>
      <c r="N25" s="338"/>
      <c r="O25" s="338"/>
      <c r="P25" s="181">
        <f>IF('Cofrestr Risg'!$N25="enter info here","",'Cofrestr Risg'!$N25*'Cofrestr Risg'!$O25)</f>
        <v>0</v>
      </c>
    </row>
    <row r="26" spans="1:16" s="156" customFormat="1" ht="16.5" x14ac:dyDescent="0.3">
      <c r="A26" s="161">
        <f t="shared" si="0"/>
        <v>13</v>
      </c>
      <c r="B26" s="303"/>
      <c r="C26" s="337"/>
      <c r="D26" s="337"/>
      <c r="E26" s="337"/>
      <c r="F26" s="337"/>
      <c r="G26" s="337"/>
      <c r="H26" s="337"/>
      <c r="I26" s="338"/>
      <c r="J26" s="338"/>
      <c r="K26" s="180">
        <f>IF('Cofrestr Risg'!$I26="enter info here","",'Cofrestr Risg'!$J26*'Cofrestr Risg'!$I26)</f>
        <v>0</v>
      </c>
      <c r="L26" s="339"/>
      <c r="M26" s="339"/>
      <c r="N26" s="340"/>
      <c r="O26" s="340"/>
      <c r="P26" s="181">
        <f>IF('Cofrestr Risg'!$N26="enter info here","",'Cofrestr Risg'!$N26*'Cofrestr Risg'!$O26)</f>
        <v>0</v>
      </c>
    </row>
    <row r="27" spans="1:16" s="156" customFormat="1" ht="16.5" x14ac:dyDescent="0.3">
      <c r="A27" s="95" t="s">
        <v>187</v>
      </c>
      <c r="B27" s="96"/>
      <c r="C27" s="96"/>
      <c r="D27" s="96"/>
      <c r="E27" s="98"/>
      <c r="F27" s="98"/>
      <c r="G27" s="98"/>
      <c r="H27" s="99"/>
      <c r="I27" s="99"/>
      <c r="J27" s="99"/>
      <c r="K27" s="100"/>
      <c r="L27" s="100"/>
      <c r="M27" s="100"/>
      <c r="N27" s="100"/>
      <c r="O27" s="100"/>
      <c r="P27" s="100"/>
    </row>
    <row r="28" spans="1:16" s="156" customFormat="1" ht="16.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156" customFormat="1" ht="16.5" x14ac:dyDescent="0.3">
      <c r="A29"/>
      <c r="B29"/>
      <c r="C29" s="453" t="s">
        <v>332</v>
      </c>
      <c r="D29" s="454"/>
      <c r="E29" s="454"/>
      <c r="F29" s="454"/>
      <c r="G29" s="454"/>
      <c r="H29"/>
      <c r="I29"/>
      <c r="J29"/>
      <c r="K29"/>
      <c r="L29"/>
      <c r="M29"/>
      <c r="N29"/>
      <c r="O29"/>
      <c r="P29"/>
    </row>
    <row r="30" spans="1:16" s="156" customFormat="1" ht="16.5" x14ac:dyDescent="0.3">
      <c r="A30"/>
      <c r="B30"/>
      <c r="C30" s="454"/>
      <c r="D30" s="454"/>
      <c r="E30" s="454"/>
      <c r="F30" s="454"/>
      <c r="G30" s="454"/>
      <c r="H30"/>
      <c r="I30"/>
      <c r="J30"/>
      <c r="K30"/>
      <c r="L30"/>
      <c r="M30"/>
      <c r="N30"/>
      <c r="O30"/>
      <c r="P30"/>
    </row>
    <row r="31" spans="1:16" s="156" customFormat="1" ht="16.5" x14ac:dyDescent="0.3">
      <c r="A31"/>
      <c r="B31"/>
      <c r="C31" s="454"/>
      <c r="D31" s="454"/>
      <c r="E31" s="454"/>
      <c r="F31" s="454"/>
      <c r="G31" s="454"/>
      <c r="H31"/>
      <c r="I31"/>
      <c r="J31"/>
      <c r="K31"/>
      <c r="L31"/>
      <c r="M31"/>
      <c r="N31"/>
      <c r="O31"/>
      <c r="P31"/>
    </row>
    <row r="32" spans="1:16" s="156" customFormat="1" ht="16.5" x14ac:dyDescent="0.3">
      <c r="A32"/>
      <c r="B32"/>
      <c r="C32" s="454"/>
      <c r="D32" s="454"/>
      <c r="E32" s="454"/>
      <c r="F32" s="454"/>
      <c r="G32" s="454"/>
      <c r="H32"/>
      <c r="I32"/>
      <c r="J32"/>
      <c r="K32"/>
      <c r="L32"/>
      <c r="M32"/>
      <c r="N32"/>
      <c r="O32"/>
      <c r="P32"/>
    </row>
    <row r="33" spans="1:16" s="156" customFormat="1" ht="16.7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s="156" customFormat="1" ht="16.7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s="156" customFormat="1" ht="16.7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s="156" customFormat="1" ht="16.7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s="156" customFormat="1" ht="16.7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s="156" customFormat="1" ht="16.7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s="156" customFormat="1" ht="16.7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s="156" customFormat="1" ht="16.7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s="156" customFormat="1" ht="16.7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s="156" customFormat="1" ht="16.7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s="156" customFormat="1" ht="16.7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s="156" customFormat="1" ht="16.7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s="156" customFormat="1" ht="16.7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s="156" customFormat="1" ht="16.7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s="156" customFormat="1" ht="16.7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s="156" customFormat="1" ht="16.7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s="156" customFormat="1" ht="16.7" customHeigh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s="156" customFormat="1" ht="16.7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s="156" customFormat="1" ht="16.7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s="156" customFormat="1" ht="16.7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s="156" customFormat="1" ht="16.7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s="156" customFormat="1" ht="16.7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s="156" customFormat="1" ht="16.7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s="156" customFormat="1" ht="16.7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s="156" customFormat="1" ht="16.7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s="156" customFormat="1" ht="16.7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s="156" customFormat="1" ht="16.7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s="104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</sheetData>
  <mergeCells count="6">
    <mergeCell ref="C29:G32"/>
    <mergeCell ref="A2:P2"/>
    <mergeCell ref="A4:L4"/>
    <mergeCell ref="N4:P4"/>
    <mergeCell ref="P6:P7"/>
    <mergeCell ref="P8:P9"/>
  </mergeCells>
  <conditionalFormatting sqref="P14:P26 K14:K26">
    <cfRule type="cellIs" dxfId="2" priority="2" operator="between">
      <formula>13</formula>
      <formula>25</formula>
    </cfRule>
    <cfRule type="cellIs" dxfId="1" priority="3" operator="between">
      <formula>5</formula>
      <formula>12</formula>
    </cfRule>
    <cfRule type="cellIs" dxfId="0" priority="4" operator="between">
      <formula>1</formula>
      <formula>4</formula>
    </cfRule>
  </conditionalFormatting>
  <dataValidations count="16">
    <dataValidation operator="equal" allowBlank="1" showInputMessage="1" showErrorMessage="1" prompt="YNYSIG / ANNHEBYGOL:_x000a_Risg byth yn debygol o ddigwydd" sqref="N6" xr:uid="{00000000-0002-0000-0800-000000000000}">
      <formula1>0</formula1>
      <formula2>0</formula2>
    </dataValidation>
    <dataValidation operator="equal" allowBlank="1" showInputMessage="1" showErrorMessage="1" prompt="DIBWYS:_x000a_Risgiau lle na fydd y canlyniadau mor ddifrifol a bydd y colledion cysylltiedig yn fychan.  " sqref="O6" xr:uid="{00000000-0002-0000-0800-000001000000}">
      <formula1>0</formula1>
      <formula2>0</formula2>
    </dataValidation>
    <dataValidation operator="equal" allowBlank="1" showInputMessage="1" showErrorMessage="1" prompt="BYCHAN:_x000a_Dim effaith ar gyflawni ac mae opsiynau ar gael i liniaru/datrys y risg" sqref="P6" xr:uid="{00000000-0002-0000-0800-000002000000}">
      <formula1>0</formula1>
      <formula2>0</formula2>
    </dataValidation>
    <dataValidation operator="equal" allowBlank="1" showInputMessage="1" showErrorMessage="1" prompt="ANNHEBYGOL:_x000a_Gallai ddigwydd, angen sylw penodol i'w osgoi" sqref="N7" xr:uid="{00000000-0002-0000-0800-000003000000}">
      <formula1>0</formula1>
      <formula2>0</formula2>
    </dataValidation>
    <dataValidation operator="equal" allowBlank="1" showInputMessage="1" showErrorMessage="1" prompt="BYCHAN: _x000a_Risgiau sy'n cael effaith amlwg ar y pethau y gellir eu cyflawni ar brosiectau " sqref="O7" xr:uid="{00000000-0002-0000-0800-000004000000}">
      <formula1>0</formula1>
      <formula2>0</formula2>
    </dataValidation>
    <dataValidation operator="equal" allowBlank="1" showInputMessage="1" showErrorMessage="1" prompt="POSIB:_x000a_Gallai ddigwydd heb roi sylw penodol i'w osgoi " sqref="N8" xr:uid="{00000000-0002-0000-0800-000005000000}">
      <formula1>0</formula1>
      <formula2>0</formula2>
    </dataValidation>
    <dataValidation operator="equal" allowBlank="1" showInputMessage="1" showErrorMessage="1" prompt="CYMEDROL:_x000a_Risgiau sy'n cael effaith fawr ar y prosiect neu'r ymgeisydd.  Gallai arwain at golledion ariannol mawr.  Effaith arwyddocaol ar amcanion y prosiect" sqref="O8" xr:uid="{00000000-0002-0000-0800-000006000000}">
      <formula1>0</formula1>
      <formula2>0</formula2>
    </dataValidation>
    <dataValidation operator="equal" allowBlank="1" showInputMessage="1" showErrorMessage="1" prompt="MAWR:_x000a_Effaith ar gyflawni'r prosiect gydag opsiynau i liniaru/datrys y risg" sqref="P8" xr:uid="{00000000-0002-0000-0800-000007000000}">
      <formula1>0</formula1>
      <formula2>0</formula2>
    </dataValidation>
    <dataValidation operator="equal" allowBlank="1" showInputMessage="1" showErrorMessage="1" prompt="POSIB / TEBYGOL:_x000a_Gallai o bosib ddigwydd heb sylw penodol i'w osgoi" sqref="N9" xr:uid="{00000000-0002-0000-0800-000008000000}">
      <formula1>0</formula1>
      <formula2>0</formula2>
    </dataValidation>
    <dataValidation operator="equal" allowBlank="1" showInputMessage="1" showErrorMessage="1" prompt="ARWYDDOCAOL:_x000a_Risgiau sy'n effeithio ar y prosiect neu'r ymgeisydd ac yn arwain at niwed tymor canolig-hir i'r prosiect.  Effaith fawr ar amcanion y prosiect." sqref="O9" xr:uid="{00000000-0002-0000-0800-000009000000}">
      <formula1>0</formula1>
      <formula2>0</formula2>
    </dataValidation>
    <dataValidation operator="equal" allowBlank="1" showInputMessage="1" showErrorMessage="1" prompt="SICR / TEBYGOL IAWN:_x000a_Mae disgwyl iddo ddigwydd heb sylw penodol i'w osgoi" sqref="N10" xr:uid="{00000000-0002-0000-0800-00000A000000}">
      <formula1>0</formula1>
      <formula2>0</formula2>
    </dataValidation>
    <dataValidation operator="equal" allowBlank="1" showInputMessage="1" showErrorMessage="1" prompt="DIFRIFOL:_x000a_Risgiau a allai gael effaith gatastroffig ar y prosiect neu'r ymgeisydd.  Gallai arwain at golledion ariannol critigol.  Effaith ddifrifol ar amcanion y prosiect." sqref="O10" xr:uid="{00000000-0002-0000-0800-00000B000000}">
      <formula1>0</formula1>
      <formula2>0</formula2>
    </dataValidation>
    <dataValidation operator="equal" allowBlank="1" showInputMessage="1" showErrorMessage="1" prompt="CRITIGOL_x000a_Effaith arwyddocaol ar gyflawni'r prosiect gyda fawr o opsiynau i ddatrys" sqref="P10" xr:uid="{00000000-0002-0000-0800-00000C000000}">
      <formula1>0</formula1>
      <formula2>0</formula2>
    </dataValidation>
    <dataValidation operator="equal" allowBlank="1" showInputMessage="1" showErrorMessage="1" promptTitle="Guide for Risk Description" sqref="G12:H12" xr:uid="{00000000-0002-0000-0800-00000D000000}">
      <formula1>0</formula1>
      <formula2>0</formula2>
    </dataValidation>
    <dataValidation operator="equal" allowBlank="1" showErrorMessage="1" promptTitle="Purpose" prompt="Enw'r eitem a'i diben" sqref="D16 F16:H16 P14:P26 K14:M26 E14:H15 E17:H26" xr:uid="{00000000-0002-0000-0800-000011000000}">
      <formula1>0</formula1>
      <formula2>0</formula2>
    </dataValidation>
    <dataValidation type="whole" allowBlank="1" showInputMessage="1" showErrorMessage="1" sqref="N14:O26 I14:J26" xr:uid="{00000000-0002-0000-0800-000012000000}">
      <formula1>1</formula1>
      <formula2>5</formula2>
    </dataValidation>
  </dataValidation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 r:id="rId1"/>
  <headerFooter>
    <oddHeader>&amp;L&amp;"Segoe UI,Bold"&amp;14&amp;A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 xr:uid="{00000000-0002-0000-0800-00000E000000}">
          <x14:formula1>
            <xm:f>'Data lists'!$C$22:$C$23</xm:f>
          </x14:formula1>
          <x14:formula2>
            <xm:f>0</xm:f>
          </x14:formula2>
          <xm:sqref>B14:B26</xm:sqref>
        </x14:dataValidation>
        <x14:dataValidation type="list" operator="equal" allowBlank="1" showErrorMessage="1" promptTitle="Purpose" prompt="Enw'r eitem a'i diben" xr:uid="{00000000-0002-0000-0800-00000F000000}">
          <x14:formula1>
            <xm:f>'Data lists'!$B$1:$B$11</xm:f>
          </x14:formula1>
          <x14:formula2>
            <xm:f>0</xm:f>
          </x14:formula2>
          <xm:sqref>C14:C26</xm:sqref>
        </x14:dataValidation>
        <x14:dataValidation type="list" operator="equal" allowBlank="1" showErrorMessage="1" promptTitle="Purpose" prompt="Enw'r eitem a'i diben" xr:uid="{00000000-0002-0000-0800-000010000000}">
          <x14:formula1>
            <xm:f>'Data lists'!$C$2:$C$3</xm:f>
          </x14:formula1>
          <x14:formula2>
            <xm:f>0</xm:f>
          </x14:formula2>
          <xm:sqref>D14:D26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58"/>
  <sheetViews>
    <sheetView zoomScaleNormal="100" zoomScalePageLayoutView="60" workbookViewId="0"/>
  </sheetViews>
  <sheetFormatPr defaultRowHeight="16.5" x14ac:dyDescent="0.3"/>
  <cols>
    <col min="1" max="1" width="113.42578125" style="3" customWidth="1"/>
    <col min="2" max="2" width="21.42578125" style="3" customWidth="1"/>
    <col min="3" max="3" width="8.85546875" style="3" customWidth="1"/>
    <col min="4" max="1025" width="8.5703125" style="3" customWidth="1"/>
  </cols>
  <sheetData>
    <row r="1" spans="1:4" x14ac:dyDescent="0.3">
      <c r="A1" s="24" t="s">
        <v>333</v>
      </c>
    </row>
    <row r="3" spans="1:4" ht="18.75" customHeight="1" x14ac:dyDescent="0.3">
      <c r="A3" s="184" t="s">
        <v>334</v>
      </c>
      <c r="B3" s="185" t="s">
        <v>335</v>
      </c>
      <c r="C3" s="186" t="s">
        <v>336</v>
      </c>
    </row>
    <row r="4" spans="1:4" ht="66" x14ac:dyDescent="0.3">
      <c r="A4" s="94" t="s">
        <v>337</v>
      </c>
      <c r="B4" s="187" t="s">
        <v>338</v>
      </c>
      <c r="C4" s="188">
        <v>5</v>
      </c>
      <c r="D4" s="16"/>
    </row>
    <row r="5" spans="1:4" ht="93.75" customHeight="1" x14ac:dyDescent="0.3">
      <c r="A5" s="94" t="s">
        <v>339</v>
      </c>
      <c r="B5" s="187" t="s">
        <v>340</v>
      </c>
      <c r="C5" s="188">
        <v>4</v>
      </c>
      <c r="D5" s="16"/>
    </row>
    <row r="6" spans="1:4" ht="80.25" customHeight="1" x14ac:dyDescent="0.3">
      <c r="A6" s="94" t="s">
        <v>341</v>
      </c>
      <c r="B6" s="187" t="s">
        <v>342</v>
      </c>
      <c r="C6" s="188">
        <v>3</v>
      </c>
      <c r="D6" s="16"/>
    </row>
    <row r="7" spans="1:4" ht="84" customHeight="1" x14ac:dyDescent="0.3">
      <c r="A7" s="189" t="s">
        <v>343</v>
      </c>
      <c r="B7" s="187" t="s">
        <v>344</v>
      </c>
      <c r="C7" s="188">
        <v>2</v>
      </c>
      <c r="D7" s="16"/>
    </row>
    <row r="8" spans="1:4" ht="82.5" customHeight="1" x14ac:dyDescent="0.3">
      <c r="A8" s="190" t="s">
        <v>345</v>
      </c>
      <c r="B8" s="187" t="s">
        <v>346</v>
      </c>
      <c r="C8" s="188">
        <v>1</v>
      </c>
      <c r="D8" s="16"/>
    </row>
    <row r="9" spans="1:4" x14ac:dyDescent="0.3">
      <c r="B9" s="16"/>
      <c r="C9" s="16"/>
      <c r="D9" s="16"/>
    </row>
    <row r="10" spans="1:4" x14ac:dyDescent="0.3">
      <c r="B10" s="16"/>
      <c r="C10" s="16"/>
      <c r="D10" s="16"/>
    </row>
    <row r="11" spans="1:4" x14ac:dyDescent="0.3">
      <c r="A11" s="24" t="s">
        <v>347</v>
      </c>
      <c r="B11" s="16"/>
      <c r="C11" s="16"/>
      <c r="D11" s="16"/>
    </row>
    <row r="12" spans="1:4" ht="24.75" customHeight="1" x14ac:dyDescent="0.3">
      <c r="A12" s="191" t="s">
        <v>348</v>
      </c>
      <c r="B12" s="192" t="s">
        <v>349</v>
      </c>
      <c r="C12" s="188">
        <v>5</v>
      </c>
      <c r="D12" s="16"/>
    </row>
    <row r="13" spans="1:4" ht="18" customHeight="1" x14ac:dyDescent="0.3">
      <c r="A13" s="193" t="s">
        <v>350</v>
      </c>
      <c r="B13" s="192" t="s">
        <v>351</v>
      </c>
      <c r="C13" s="188">
        <v>4</v>
      </c>
      <c r="D13" s="16"/>
    </row>
    <row r="14" spans="1:4" ht="15.75" customHeight="1" x14ac:dyDescent="0.3">
      <c r="A14" s="194" t="s">
        <v>352</v>
      </c>
      <c r="B14" s="192" t="s">
        <v>353</v>
      </c>
      <c r="C14" s="188">
        <v>3</v>
      </c>
      <c r="D14" s="16"/>
    </row>
    <row r="15" spans="1:4" ht="22.5" customHeight="1" x14ac:dyDescent="0.3">
      <c r="A15" s="191" t="s">
        <v>354</v>
      </c>
      <c r="B15" s="192" t="s">
        <v>355</v>
      </c>
      <c r="C15" s="188">
        <v>2</v>
      </c>
      <c r="D15" s="16"/>
    </row>
    <row r="16" spans="1:4" ht="21.75" customHeight="1" x14ac:dyDescent="0.3">
      <c r="A16" s="191" t="s">
        <v>356</v>
      </c>
      <c r="B16" s="192" t="s">
        <v>357</v>
      </c>
      <c r="C16" s="188">
        <v>1</v>
      </c>
      <c r="D16" s="16"/>
    </row>
    <row r="17" spans="1:4" x14ac:dyDescent="0.3">
      <c r="B17" s="16"/>
      <c r="C17" s="16"/>
      <c r="D17" s="16"/>
    </row>
    <row r="18" spans="1:4" ht="21.75" customHeight="1" x14ac:dyDescent="0.3">
      <c r="A18" s="195" t="s">
        <v>358</v>
      </c>
      <c r="B18" s="196"/>
      <c r="C18" s="16"/>
      <c r="D18" s="16"/>
    </row>
    <row r="19" spans="1:4" ht="21.75" customHeight="1" x14ac:dyDescent="0.3">
      <c r="A19" s="13" t="s">
        <v>359</v>
      </c>
      <c r="B19" s="187" t="s">
        <v>360</v>
      </c>
      <c r="C19" s="16"/>
      <c r="D19" s="16"/>
    </row>
    <row r="20" spans="1:4" ht="17.25" customHeight="1" x14ac:dyDescent="0.3">
      <c r="A20" s="13" t="s">
        <v>361</v>
      </c>
      <c r="B20" s="187" t="s">
        <v>362</v>
      </c>
      <c r="C20" s="16"/>
      <c r="D20" s="16"/>
    </row>
    <row r="21" spans="1:4" ht="21.75" customHeight="1" x14ac:dyDescent="0.3">
      <c r="A21" s="13" t="s">
        <v>363</v>
      </c>
      <c r="B21" s="187" t="s">
        <v>364</v>
      </c>
      <c r="C21" s="16"/>
      <c r="D21" s="16"/>
    </row>
    <row r="22" spans="1:4" x14ac:dyDescent="0.3">
      <c r="B22" s="16"/>
      <c r="C22" s="16"/>
      <c r="D22" s="16"/>
    </row>
    <row r="23" spans="1:4" x14ac:dyDescent="0.3">
      <c r="B23" s="16"/>
      <c r="C23" s="16"/>
      <c r="D23" s="16"/>
    </row>
    <row r="24" spans="1:4" x14ac:dyDescent="0.3">
      <c r="B24" s="16"/>
      <c r="C24" s="16"/>
      <c r="D24" s="16"/>
    </row>
    <row r="25" spans="1:4" x14ac:dyDescent="0.3">
      <c r="B25" s="16"/>
      <c r="C25" s="16"/>
      <c r="D25" s="16"/>
    </row>
    <row r="26" spans="1:4" x14ac:dyDescent="0.3">
      <c r="B26" s="16"/>
      <c r="C26" s="16"/>
      <c r="D26" s="16"/>
    </row>
    <row r="27" spans="1:4" x14ac:dyDescent="0.3">
      <c r="B27" s="16"/>
      <c r="C27" s="16"/>
      <c r="D27" s="16"/>
    </row>
    <row r="28" spans="1:4" x14ac:dyDescent="0.3">
      <c r="B28" s="16"/>
      <c r="C28" s="16"/>
      <c r="D28" s="16"/>
    </row>
    <row r="29" spans="1:4" x14ac:dyDescent="0.3">
      <c r="B29" s="16"/>
      <c r="C29" s="16"/>
      <c r="D29" s="16"/>
    </row>
    <row r="30" spans="1:4" x14ac:dyDescent="0.3">
      <c r="B30" s="16"/>
      <c r="C30" s="16"/>
      <c r="D30" s="16"/>
    </row>
    <row r="31" spans="1:4" x14ac:dyDescent="0.3">
      <c r="B31" s="16"/>
      <c r="C31" s="16"/>
      <c r="D31" s="16"/>
    </row>
    <row r="32" spans="1:4" x14ac:dyDescent="0.3">
      <c r="B32" s="16"/>
      <c r="C32" s="16"/>
      <c r="D32" s="16"/>
    </row>
    <row r="33" spans="2:4" x14ac:dyDescent="0.3">
      <c r="B33" s="16"/>
      <c r="C33" s="16"/>
      <c r="D33" s="16"/>
    </row>
    <row r="34" spans="2:4" x14ac:dyDescent="0.3">
      <c r="B34" s="16"/>
      <c r="C34" s="16"/>
      <c r="D34" s="16"/>
    </row>
    <row r="35" spans="2:4" x14ac:dyDescent="0.3">
      <c r="B35" s="16"/>
      <c r="C35" s="16"/>
      <c r="D35" s="16"/>
    </row>
    <row r="36" spans="2:4" x14ac:dyDescent="0.3">
      <c r="B36" s="16"/>
      <c r="C36" s="16"/>
      <c r="D36" s="16"/>
    </row>
    <row r="37" spans="2:4" x14ac:dyDescent="0.3">
      <c r="B37" s="16"/>
      <c r="C37" s="16"/>
      <c r="D37" s="16"/>
    </row>
    <row r="38" spans="2:4" x14ac:dyDescent="0.3">
      <c r="B38" s="16"/>
      <c r="C38" s="16"/>
      <c r="D38" s="16"/>
    </row>
    <row r="39" spans="2:4" x14ac:dyDescent="0.3">
      <c r="B39" s="16"/>
      <c r="C39" s="16"/>
      <c r="D39" s="16"/>
    </row>
    <row r="40" spans="2:4" x14ac:dyDescent="0.3">
      <c r="B40" s="16"/>
      <c r="C40" s="16"/>
      <c r="D40" s="16"/>
    </row>
    <row r="41" spans="2:4" x14ac:dyDescent="0.3">
      <c r="B41" s="16"/>
      <c r="C41" s="16"/>
      <c r="D41" s="16"/>
    </row>
    <row r="42" spans="2:4" x14ac:dyDescent="0.3">
      <c r="B42" s="16"/>
      <c r="C42" s="16"/>
      <c r="D42" s="16"/>
    </row>
    <row r="43" spans="2:4" x14ac:dyDescent="0.3">
      <c r="B43" s="16"/>
      <c r="C43" s="16"/>
      <c r="D43" s="16"/>
    </row>
    <row r="44" spans="2:4" x14ac:dyDescent="0.3">
      <c r="B44" s="16"/>
      <c r="C44" s="16"/>
      <c r="D44" s="16"/>
    </row>
    <row r="45" spans="2:4" x14ac:dyDescent="0.3">
      <c r="B45" s="16"/>
      <c r="C45" s="16"/>
      <c r="D45" s="16"/>
    </row>
    <row r="58" spans="1:1" x14ac:dyDescent="0.3">
      <c r="A58" s="197" t="s">
        <v>365</v>
      </c>
    </row>
  </sheetData>
  <pageMargins left="0.25" right="0.25" top="0.78749999999999998" bottom="0.75" header="0.3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64"/>
  <sheetViews>
    <sheetView zoomScaleNormal="100" zoomScalePageLayoutView="60" workbookViewId="0"/>
  </sheetViews>
  <sheetFormatPr defaultRowHeight="16.5" x14ac:dyDescent="0.3"/>
  <cols>
    <col min="1" max="1" width="43.42578125" style="3" customWidth="1"/>
    <col min="2" max="2" width="21.85546875" style="3" customWidth="1"/>
    <col min="3" max="4" width="24.42578125" style="3" customWidth="1"/>
    <col min="5" max="5" width="8.5703125" style="3" customWidth="1"/>
    <col min="6" max="6" width="15.5703125" style="3" customWidth="1"/>
    <col min="7" max="7" width="23.85546875" style="3" customWidth="1"/>
    <col min="8" max="27" width="2.42578125" style="198" customWidth="1"/>
    <col min="28" max="28" width="2.5703125" style="198" customWidth="1"/>
    <col min="29" max="39" width="2.42578125" style="198" customWidth="1"/>
    <col min="40" max="40" width="98.42578125" style="3" customWidth="1"/>
    <col min="41" max="41" width="18.42578125" style="3" customWidth="1"/>
    <col min="42" max="42" width="27.85546875" style="3" customWidth="1"/>
    <col min="43" max="43" width="8.5703125" style="3" customWidth="1"/>
    <col min="44" max="44" width="15.5703125" style="3" customWidth="1"/>
    <col min="45" max="45" width="23.85546875" style="3" customWidth="1"/>
    <col min="46" max="69" width="5.140625" style="3" customWidth="1"/>
    <col min="70" max="70" width="15.5703125" style="3" customWidth="1"/>
    <col min="71" max="71" width="8.5703125" style="3" customWidth="1"/>
    <col min="72" max="72" width="34.42578125" style="3" customWidth="1"/>
    <col min="73" max="1025" width="8.5703125" style="3" customWidth="1"/>
  </cols>
  <sheetData>
    <row r="1" spans="1:78" s="210" customFormat="1" ht="66" customHeight="1" x14ac:dyDescent="0.3">
      <c r="A1" s="199" t="s">
        <v>366</v>
      </c>
      <c r="B1" s="200" t="s">
        <v>367</v>
      </c>
      <c r="C1" s="200" t="s">
        <v>296</v>
      </c>
      <c r="D1" s="200" t="s">
        <v>227</v>
      </c>
      <c r="E1" s="200" t="s">
        <v>368</v>
      </c>
      <c r="F1" s="200" t="s">
        <v>200</v>
      </c>
      <c r="G1" s="200" t="s">
        <v>369</v>
      </c>
      <c r="H1" s="201" t="s">
        <v>370</v>
      </c>
      <c r="I1" s="202" t="s">
        <v>371</v>
      </c>
      <c r="J1" s="202" t="s">
        <v>372</v>
      </c>
      <c r="K1" s="202" t="s">
        <v>373</v>
      </c>
      <c r="L1" s="202" t="s">
        <v>374</v>
      </c>
      <c r="M1" s="202" t="s">
        <v>375</v>
      </c>
      <c r="N1" s="202" t="s">
        <v>376</v>
      </c>
      <c r="O1" s="202" t="s">
        <v>377</v>
      </c>
      <c r="P1" s="202" t="s">
        <v>378</v>
      </c>
      <c r="Q1" s="202" t="s">
        <v>379</v>
      </c>
      <c r="R1" s="202" t="s">
        <v>380</v>
      </c>
      <c r="S1" s="202" t="s">
        <v>381</v>
      </c>
      <c r="T1" s="202" t="s">
        <v>382</v>
      </c>
      <c r="U1" s="202" t="s">
        <v>383</v>
      </c>
      <c r="V1" s="202" t="s">
        <v>384</v>
      </c>
      <c r="W1" s="202" t="s">
        <v>385</v>
      </c>
      <c r="X1" s="202" t="s">
        <v>386</v>
      </c>
      <c r="Y1" s="202" t="s">
        <v>387</v>
      </c>
      <c r="Z1" s="202" t="s">
        <v>388</v>
      </c>
      <c r="AA1" s="202" t="s">
        <v>389</v>
      </c>
      <c r="AB1" s="202" t="s">
        <v>390</v>
      </c>
      <c r="AC1" s="202" t="s">
        <v>391</v>
      </c>
      <c r="AD1" s="202" t="s">
        <v>392</v>
      </c>
      <c r="AE1" s="202" t="s">
        <v>393</v>
      </c>
      <c r="AF1" s="202" t="s">
        <v>394</v>
      </c>
      <c r="AG1" s="202" t="s">
        <v>395</v>
      </c>
      <c r="AH1" s="202" t="s">
        <v>396</v>
      </c>
      <c r="AI1" s="202" t="s">
        <v>397</v>
      </c>
      <c r="AJ1" s="202" t="s">
        <v>398</v>
      </c>
      <c r="AK1" s="202" t="s">
        <v>399</v>
      </c>
      <c r="AL1" s="202" t="s">
        <v>400</v>
      </c>
      <c r="AM1" s="203" t="s">
        <v>401</v>
      </c>
      <c r="AN1" s="204" t="s">
        <v>402</v>
      </c>
      <c r="AO1" s="205" t="s">
        <v>403</v>
      </c>
      <c r="AP1" s="206" t="s">
        <v>241</v>
      </c>
      <c r="AQ1" s="200" t="s">
        <v>368</v>
      </c>
      <c r="AR1" s="200" t="s">
        <v>200</v>
      </c>
      <c r="AS1" s="200" t="s">
        <v>227</v>
      </c>
      <c r="AT1" s="201" t="s">
        <v>404</v>
      </c>
      <c r="AU1" s="202" t="s">
        <v>405</v>
      </c>
      <c r="AV1" s="202" t="s">
        <v>406</v>
      </c>
      <c r="AW1" s="202" t="s">
        <v>407</v>
      </c>
      <c r="AX1" s="202" t="s">
        <v>408</v>
      </c>
      <c r="AY1" s="202" t="s">
        <v>409</v>
      </c>
      <c r="AZ1" s="202" t="s">
        <v>410</v>
      </c>
      <c r="BA1" s="202" t="s">
        <v>411</v>
      </c>
      <c r="BB1" s="202" t="s">
        <v>412</v>
      </c>
      <c r="BC1" s="202" t="s">
        <v>413</v>
      </c>
      <c r="BD1" s="202" t="s">
        <v>414</v>
      </c>
      <c r="BE1" s="202" t="s">
        <v>415</v>
      </c>
      <c r="BF1" s="202" t="s">
        <v>416</v>
      </c>
      <c r="BG1" s="202" t="s">
        <v>417</v>
      </c>
      <c r="BH1" s="202" t="s">
        <v>418</v>
      </c>
      <c r="BI1" s="202" t="s">
        <v>419</v>
      </c>
      <c r="BJ1" s="202" t="s">
        <v>420</v>
      </c>
      <c r="BK1" s="202" t="s">
        <v>421</v>
      </c>
      <c r="BL1" s="202" t="s">
        <v>422</v>
      </c>
      <c r="BM1" s="202" t="s">
        <v>423</v>
      </c>
      <c r="BN1" s="202" t="s">
        <v>424</v>
      </c>
      <c r="BO1" s="202" t="s">
        <v>425</v>
      </c>
      <c r="BP1" s="202" t="s">
        <v>426</v>
      </c>
      <c r="BQ1" s="203" t="s">
        <v>427</v>
      </c>
      <c r="BR1" s="207" t="s">
        <v>428</v>
      </c>
      <c r="BS1" s="208" t="s">
        <v>403</v>
      </c>
      <c r="BT1" s="209" t="s">
        <v>241</v>
      </c>
      <c r="BU1" s="49"/>
      <c r="BV1" s="49"/>
      <c r="BW1" s="49"/>
      <c r="BX1" s="49"/>
      <c r="BY1" s="49"/>
      <c r="BZ1" s="49"/>
    </row>
    <row r="2" spans="1:78" s="212" customFormat="1" ht="10.5" x14ac:dyDescent="0.15">
      <c r="A2" s="211" t="s">
        <v>429</v>
      </c>
      <c r="B2" s="212" t="s">
        <v>319</v>
      </c>
      <c r="C2" s="212" t="s">
        <v>320</v>
      </c>
      <c r="D2" s="213" t="s">
        <v>208</v>
      </c>
      <c r="E2" s="213" t="s">
        <v>430</v>
      </c>
      <c r="F2" s="213" t="s">
        <v>431</v>
      </c>
      <c r="G2" s="213" t="s">
        <v>208</v>
      </c>
      <c r="H2" s="214" t="s">
        <v>432</v>
      </c>
      <c r="I2" s="214" t="s">
        <v>433</v>
      </c>
      <c r="J2" s="214" t="s">
        <v>434</v>
      </c>
      <c r="K2" s="214" t="s">
        <v>435</v>
      </c>
      <c r="L2" s="214" t="s">
        <v>436</v>
      </c>
      <c r="M2" s="214" t="s">
        <v>437</v>
      </c>
      <c r="N2" s="214" t="s">
        <v>438</v>
      </c>
      <c r="O2" s="214" t="s">
        <v>439</v>
      </c>
      <c r="P2" s="214" t="s">
        <v>440</v>
      </c>
      <c r="Q2" s="214" t="s">
        <v>441</v>
      </c>
      <c r="R2" s="214" t="s">
        <v>442</v>
      </c>
      <c r="S2" s="214" t="s">
        <v>443</v>
      </c>
      <c r="T2" s="214" t="s">
        <v>444</v>
      </c>
      <c r="U2" s="214" t="s">
        <v>445</v>
      </c>
      <c r="V2" s="214" t="s">
        <v>446</v>
      </c>
      <c r="W2" s="214" t="s">
        <v>447</v>
      </c>
      <c r="X2" s="214" t="s">
        <v>448</v>
      </c>
      <c r="Y2" s="214" t="s">
        <v>448</v>
      </c>
      <c r="Z2" s="214" t="s">
        <v>449</v>
      </c>
      <c r="AA2" s="214" t="s">
        <v>450</v>
      </c>
      <c r="AB2" s="214" t="s">
        <v>451</v>
      </c>
      <c r="AC2" s="214" t="s">
        <v>452</v>
      </c>
      <c r="AD2" s="214" t="s">
        <v>453</v>
      </c>
      <c r="AE2" s="214" t="s">
        <v>454</v>
      </c>
      <c r="AF2" s="214" t="s">
        <v>455</v>
      </c>
      <c r="AG2" s="214" t="s">
        <v>456</v>
      </c>
      <c r="AH2" s="214" t="s">
        <v>457</v>
      </c>
      <c r="AI2" s="214" t="s">
        <v>458</v>
      </c>
      <c r="AJ2" s="214" t="s">
        <v>459</v>
      </c>
      <c r="AK2" s="214" t="s">
        <v>460</v>
      </c>
      <c r="AL2" s="215" t="s">
        <v>461</v>
      </c>
      <c r="AM2" s="214" t="s">
        <v>462</v>
      </c>
      <c r="AN2" s="216" t="s">
        <v>463</v>
      </c>
      <c r="AO2" s="216" t="s">
        <v>464</v>
      </c>
      <c r="AP2" s="216" t="s">
        <v>465</v>
      </c>
      <c r="AQ2" s="217" t="s">
        <v>430</v>
      </c>
      <c r="AR2" s="217" t="s">
        <v>431</v>
      </c>
      <c r="AS2" s="217" t="s">
        <v>208</v>
      </c>
      <c r="AT2" s="218" t="s">
        <v>466</v>
      </c>
      <c r="AU2" s="218" t="s">
        <v>467</v>
      </c>
      <c r="AV2" s="218" t="s">
        <v>468</v>
      </c>
      <c r="AW2" s="218" t="s">
        <v>469</v>
      </c>
      <c r="AX2" s="218" t="s">
        <v>470</v>
      </c>
      <c r="AY2" s="218" t="s">
        <v>471</v>
      </c>
      <c r="AZ2" s="218" t="s">
        <v>472</v>
      </c>
      <c r="BA2" s="218" t="s">
        <v>473</v>
      </c>
      <c r="BB2" s="218" t="s">
        <v>474</v>
      </c>
      <c r="BC2" s="218" t="s">
        <v>475</v>
      </c>
      <c r="BD2" s="218" t="s">
        <v>476</v>
      </c>
      <c r="BE2" s="218" t="s">
        <v>477</v>
      </c>
      <c r="BF2" s="218" t="s">
        <v>478</v>
      </c>
      <c r="BG2" s="218" t="s">
        <v>479</v>
      </c>
      <c r="BH2" s="218" t="s">
        <v>480</v>
      </c>
      <c r="BI2" s="218" t="s">
        <v>481</v>
      </c>
      <c r="BJ2" s="218" t="s">
        <v>482</v>
      </c>
      <c r="BK2" s="218" t="s">
        <v>483</v>
      </c>
      <c r="BL2" s="218" t="s">
        <v>484</v>
      </c>
      <c r="BM2" s="218" t="s">
        <v>485</v>
      </c>
      <c r="BN2" s="218" t="s">
        <v>486</v>
      </c>
      <c r="BO2" s="218" t="s">
        <v>487</v>
      </c>
      <c r="BP2" s="219" t="s">
        <v>488</v>
      </c>
      <c r="BQ2" s="220" t="s">
        <v>489</v>
      </c>
      <c r="BR2" s="221" t="s">
        <v>490</v>
      </c>
      <c r="BS2" s="221" t="s">
        <v>471</v>
      </c>
      <c r="BT2" s="221" t="s">
        <v>491</v>
      </c>
    </row>
    <row r="3" spans="1:78" s="212" customFormat="1" ht="10.5" x14ac:dyDescent="0.15">
      <c r="A3" s="211" t="s">
        <v>492</v>
      </c>
      <c r="B3" s="212" t="s">
        <v>493</v>
      </c>
      <c r="C3" s="212" t="s">
        <v>494</v>
      </c>
      <c r="D3" s="222" t="s">
        <v>495</v>
      </c>
      <c r="E3" s="213" t="s">
        <v>496</v>
      </c>
      <c r="F3" s="213" t="s">
        <v>497</v>
      </c>
      <c r="G3" s="213" t="s">
        <v>208</v>
      </c>
      <c r="H3" s="223" t="s">
        <v>432</v>
      </c>
      <c r="I3" s="223" t="s">
        <v>433</v>
      </c>
      <c r="J3" s="223" t="s">
        <v>434</v>
      </c>
      <c r="K3" s="223" t="s">
        <v>435</v>
      </c>
      <c r="L3" s="223" t="s">
        <v>436</v>
      </c>
      <c r="M3" s="223" t="s">
        <v>437</v>
      </c>
      <c r="N3" s="223" t="s">
        <v>438</v>
      </c>
      <c r="O3" s="223" t="s">
        <v>439</v>
      </c>
      <c r="P3" s="223" t="s">
        <v>498</v>
      </c>
      <c r="Q3" s="223" t="s">
        <v>441</v>
      </c>
      <c r="R3" s="223" t="s">
        <v>442</v>
      </c>
      <c r="S3" s="223" t="s">
        <v>443</v>
      </c>
      <c r="T3" s="223" t="s">
        <v>444</v>
      </c>
      <c r="U3" s="223" t="s">
        <v>445</v>
      </c>
      <c r="V3" s="223" t="s">
        <v>446</v>
      </c>
      <c r="W3" s="223" t="s">
        <v>447</v>
      </c>
      <c r="X3" s="223" t="s">
        <v>448</v>
      </c>
      <c r="Y3" s="223" t="s">
        <v>448</v>
      </c>
      <c r="Z3" s="223" t="s">
        <v>449</v>
      </c>
      <c r="AA3" s="223" t="s">
        <v>450</v>
      </c>
      <c r="AB3" s="223" t="s">
        <v>451</v>
      </c>
      <c r="AC3" s="223" t="s">
        <v>452</v>
      </c>
      <c r="AD3" s="223" t="s">
        <v>453</v>
      </c>
      <c r="AE3" s="223" t="s">
        <v>454</v>
      </c>
      <c r="AF3" s="223" t="s">
        <v>455</v>
      </c>
      <c r="AG3" s="223" t="s">
        <v>456</v>
      </c>
      <c r="AH3" s="223" t="s">
        <v>457</v>
      </c>
      <c r="AI3" s="223" t="s">
        <v>458</v>
      </c>
      <c r="AJ3" s="223" t="s">
        <v>459</v>
      </c>
      <c r="AK3" s="223" t="s">
        <v>460</v>
      </c>
      <c r="AL3" s="224" t="s">
        <v>461</v>
      </c>
      <c r="AM3" s="223" t="s">
        <v>462</v>
      </c>
      <c r="AN3" s="225" t="s">
        <v>499</v>
      </c>
      <c r="AO3" s="225" t="s">
        <v>447</v>
      </c>
      <c r="AP3" s="225" t="s">
        <v>465</v>
      </c>
      <c r="AQ3" s="217" t="s">
        <v>496</v>
      </c>
      <c r="AR3" s="217" t="s">
        <v>497</v>
      </c>
      <c r="AS3" s="217" t="s">
        <v>208</v>
      </c>
      <c r="AT3" s="226" t="s">
        <v>466</v>
      </c>
      <c r="AU3" s="226" t="s">
        <v>467</v>
      </c>
      <c r="AV3" s="226" t="s">
        <v>468</v>
      </c>
      <c r="AW3" s="226" t="s">
        <v>469</v>
      </c>
      <c r="AX3" s="226" t="s">
        <v>470</v>
      </c>
      <c r="AY3" s="226" t="s">
        <v>471</v>
      </c>
      <c r="AZ3" s="226" t="s">
        <v>472</v>
      </c>
      <c r="BA3" s="226" t="s">
        <v>473</v>
      </c>
      <c r="BB3" s="226" t="s">
        <v>474</v>
      </c>
      <c r="BC3" s="226" t="s">
        <v>475</v>
      </c>
      <c r="BD3" s="226" t="s">
        <v>476</v>
      </c>
      <c r="BE3" s="226" t="s">
        <v>500</v>
      </c>
      <c r="BF3" s="226" t="s">
        <v>478</v>
      </c>
      <c r="BG3" s="226" t="s">
        <v>479</v>
      </c>
      <c r="BH3" s="226" t="s">
        <v>480</v>
      </c>
      <c r="BI3" s="226" t="s">
        <v>481</v>
      </c>
      <c r="BJ3" s="226" t="s">
        <v>482</v>
      </c>
      <c r="BK3" s="226" t="s">
        <v>483</v>
      </c>
      <c r="BL3" s="226" t="s">
        <v>484</v>
      </c>
      <c r="BM3" s="226" t="s">
        <v>485</v>
      </c>
      <c r="BN3" s="226" t="s">
        <v>486</v>
      </c>
      <c r="BO3" s="226" t="s">
        <v>501</v>
      </c>
      <c r="BP3" s="227" t="s">
        <v>488</v>
      </c>
      <c r="BQ3" s="228" t="s">
        <v>489</v>
      </c>
      <c r="BR3" s="229" t="s">
        <v>502</v>
      </c>
      <c r="BS3" s="229" t="s">
        <v>480</v>
      </c>
      <c r="BT3" s="230" t="s">
        <v>503</v>
      </c>
    </row>
    <row r="4" spans="1:78" s="212" customFormat="1" ht="10.5" x14ac:dyDescent="0.15">
      <c r="A4" s="211" t="s">
        <v>504</v>
      </c>
      <c r="B4" s="212" t="s">
        <v>505</v>
      </c>
      <c r="D4" s="231" t="s">
        <v>506</v>
      </c>
      <c r="E4" s="213" t="s">
        <v>507</v>
      </c>
      <c r="F4" s="213" t="s">
        <v>209</v>
      </c>
      <c r="G4" s="213" t="s">
        <v>208</v>
      </c>
      <c r="H4" s="223" t="s">
        <v>432</v>
      </c>
      <c r="I4" s="223" t="s">
        <v>433</v>
      </c>
      <c r="J4" s="223" t="s">
        <v>434</v>
      </c>
      <c r="K4" s="223" t="s">
        <v>435</v>
      </c>
      <c r="L4" s="223" t="s">
        <v>436</v>
      </c>
      <c r="M4" s="223" t="s">
        <v>508</v>
      </c>
      <c r="N4" s="223" t="s">
        <v>438</v>
      </c>
      <c r="O4" s="223" t="s">
        <v>439</v>
      </c>
      <c r="P4" s="223" t="s">
        <v>440</v>
      </c>
      <c r="Q4" s="223" t="s">
        <v>441</v>
      </c>
      <c r="R4" s="223" t="s">
        <v>442</v>
      </c>
      <c r="S4" s="223" t="s">
        <v>443</v>
      </c>
      <c r="T4" s="223" t="s">
        <v>444</v>
      </c>
      <c r="U4" s="223" t="s">
        <v>445</v>
      </c>
      <c r="V4" s="223" t="s">
        <v>446</v>
      </c>
      <c r="W4" s="223" t="s">
        <v>447</v>
      </c>
      <c r="X4" s="223" t="s">
        <v>448</v>
      </c>
      <c r="Y4" s="223" t="s">
        <v>448</v>
      </c>
      <c r="Z4" s="223" t="s">
        <v>449</v>
      </c>
      <c r="AA4" s="223" t="s">
        <v>450</v>
      </c>
      <c r="AB4" s="223" t="s">
        <v>451</v>
      </c>
      <c r="AC4" s="223" t="s">
        <v>452</v>
      </c>
      <c r="AD4" s="223" t="s">
        <v>453</v>
      </c>
      <c r="AE4" s="223" t="s">
        <v>454</v>
      </c>
      <c r="AF4" s="223" t="s">
        <v>455</v>
      </c>
      <c r="AG4" s="223" t="s">
        <v>456</v>
      </c>
      <c r="AH4" s="223" t="s">
        <v>457</v>
      </c>
      <c r="AI4" s="223" t="s">
        <v>458</v>
      </c>
      <c r="AJ4" s="223" t="s">
        <v>459</v>
      </c>
      <c r="AK4" s="223" t="s">
        <v>460</v>
      </c>
      <c r="AL4" s="224" t="s">
        <v>461</v>
      </c>
      <c r="AM4" s="223" t="s">
        <v>462</v>
      </c>
      <c r="AN4" s="225" t="s">
        <v>509</v>
      </c>
      <c r="AO4" s="225" t="s">
        <v>440</v>
      </c>
      <c r="AP4" s="225" t="s">
        <v>465</v>
      </c>
      <c r="AQ4" s="217" t="s">
        <v>507</v>
      </c>
      <c r="AR4" s="217" t="s">
        <v>510</v>
      </c>
      <c r="AS4" s="217" t="s">
        <v>208</v>
      </c>
      <c r="AT4" s="226" t="s">
        <v>466</v>
      </c>
      <c r="AU4" s="226" t="s">
        <v>467</v>
      </c>
      <c r="AV4" s="226" t="s">
        <v>468</v>
      </c>
      <c r="AW4" s="226" t="s">
        <v>469</v>
      </c>
      <c r="AX4" s="226" t="s">
        <v>511</v>
      </c>
      <c r="AY4" s="226" t="s">
        <v>512</v>
      </c>
      <c r="AZ4" s="226" t="s">
        <v>472</v>
      </c>
      <c r="BA4" s="226" t="s">
        <v>473</v>
      </c>
      <c r="BB4" s="226" t="s">
        <v>474</v>
      </c>
      <c r="BC4" s="226" t="s">
        <v>475</v>
      </c>
      <c r="BD4" s="226" t="s">
        <v>476</v>
      </c>
      <c r="BE4" s="226" t="s">
        <v>500</v>
      </c>
      <c r="BF4" s="226" t="s">
        <v>478</v>
      </c>
      <c r="BG4" s="226" t="s">
        <v>479</v>
      </c>
      <c r="BH4" s="226" t="s">
        <v>480</v>
      </c>
      <c r="BI4" s="226" t="s">
        <v>481</v>
      </c>
      <c r="BJ4" s="226" t="s">
        <v>482</v>
      </c>
      <c r="BK4" s="226" t="s">
        <v>483</v>
      </c>
      <c r="BL4" s="226" t="s">
        <v>484</v>
      </c>
      <c r="BM4" s="226" t="s">
        <v>485</v>
      </c>
      <c r="BN4" s="226" t="s">
        <v>486</v>
      </c>
      <c r="BO4" s="226" t="s">
        <v>501</v>
      </c>
      <c r="BP4" s="227" t="s">
        <v>488</v>
      </c>
      <c r="BQ4" s="228" t="s">
        <v>489</v>
      </c>
      <c r="BR4" s="229" t="s">
        <v>513</v>
      </c>
      <c r="BS4" s="229" t="s">
        <v>472</v>
      </c>
      <c r="BT4" s="230" t="s">
        <v>514</v>
      </c>
    </row>
    <row r="5" spans="1:78" s="212" customFormat="1" ht="10.5" x14ac:dyDescent="0.15">
      <c r="A5" s="211" t="s">
        <v>515</v>
      </c>
      <c r="B5" s="212" t="s">
        <v>516</v>
      </c>
      <c r="D5" s="213" t="s">
        <v>517</v>
      </c>
      <c r="E5" s="213" t="s">
        <v>518</v>
      </c>
      <c r="F5" s="213" t="s">
        <v>519</v>
      </c>
      <c r="G5" s="213" t="s">
        <v>208</v>
      </c>
      <c r="H5" s="223" t="s">
        <v>432</v>
      </c>
      <c r="I5" s="223" t="s">
        <v>433</v>
      </c>
      <c r="J5" s="223" t="s">
        <v>434</v>
      </c>
      <c r="K5" s="223" t="s">
        <v>435</v>
      </c>
      <c r="L5" s="223" t="s">
        <v>436</v>
      </c>
      <c r="M5" s="223" t="s">
        <v>508</v>
      </c>
      <c r="N5" s="223" t="s">
        <v>438</v>
      </c>
      <c r="O5" s="223" t="s">
        <v>439</v>
      </c>
      <c r="P5" s="223" t="s">
        <v>440</v>
      </c>
      <c r="Q5" s="223" t="s">
        <v>441</v>
      </c>
      <c r="R5" s="223" t="s">
        <v>442</v>
      </c>
      <c r="S5" s="223" t="s">
        <v>443</v>
      </c>
      <c r="T5" s="223" t="s">
        <v>444</v>
      </c>
      <c r="U5" s="223" t="s">
        <v>445</v>
      </c>
      <c r="V5" s="223" t="s">
        <v>446</v>
      </c>
      <c r="W5" s="223" t="s">
        <v>520</v>
      </c>
      <c r="X5" s="223" t="s">
        <v>448</v>
      </c>
      <c r="Y5" s="223" t="s">
        <v>448</v>
      </c>
      <c r="Z5" s="223" t="s">
        <v>449</v>
      </c>
      <c r="AA5" s="223" t="s">
        <v>450</v>
      </c>
      <c r="AB5" s="223" t="s">
        <v>451</v>
      </c>
      <c r="AC5" s="223" t="s">
        <v>452</v>
      </c>
      <c r="AD5" s="223" t="s">
        <v>453</v>
      </c>
      <c r="AE5" s="223" t="s">
        <v>454</v>
      </c>
      <c r="AF5" s="223" t="s">
        <v>455</v>
      </c>
      <c r="AG5" s="223" t="s">
        <v>456</v>
      </c>
      <c r="AH5" s="223" t="s">
        <v>457</v>
      </c>
      <c r="AI5" s="223" t="s">
        <v>458</v>
      </c>
      <c r="AJ5" s="223" t="s">
        <v>459</v>
      </c>
      <c r="AK5" s="223" t="s">
        <v>460</v>
      </c>
      <c r="AL5" s="224" t="s">
        <v>461</v>
      </c>
      <c r="AM5" s="223" t="s">
        <v>462</v>
      </c>
      <c r="AN5" s="225" t="s">
        <v>521</v>
      </c>
      <c r="AO5" s="225" t="s">
        <v>449</v>
      </c>
      <c r="AP5" s="225" t="s">
        <v>522</v>
      </c>
      <c r="AQ5" s="217" t="s">
        <v>518</v>
      </c>
      <c r="AR5" s="217" t="s">
        <v>519</v>
      </c>
      <c r="AS5" s="217" t="s">
        <v>208</v>
      </c>
      <c r="AT5" s="226" t="s">
        <v>466</v>
      </c>
      <c r="AU5" s="226" t="s">
        <v>467</v>
      </c>
      <c r="AV5" s="226" t="s">
        <v>468</v>
      </c>
      <c r="AW5" s="226" t="s">
        <v>469</v>
      </c>
      <c r="AX5" s="226" t="s">
        <v>511</v>
      </c>
      <c r="AY5" s="226" t="s">
        <v>471</v>
      </c>
      <c r="AZ5" s="226" t="s">
        <v>472</v>
      </c>
      <c r="BA5" s="226" t="s">
        <v>473</v>
      </c>
      <c r="BB5" s="226" t="s">
        <v>474</v>
      </c>
      <c r="BC5" s="226" t="s">
        <v>475</v>
      </c>
      <c r="BD5" s="226" t="s">
        <v>476</v>
      </c>
      <c r="BE5" s="226" t="s">
        <v>500</v>
      </c>
      <c r="BF5" s="226" t="s">
        <v>478</v>
      </c>
      <c r="BG5" s="226" t="s">
        <v>523</v>
      </c>
      <c r="BH5" s="226" t="s">
        <v>524</v>
      </c>
      <c r="BI5" s="226" t="s">
        <v>481</v>
      </c>
      <c r="BJ5" s="226" t="s">
        <v>482</v>
      </c>
      <c r="BK5" s="226" t="s">
        <v>525</v>
      </c>
      <c r="BL5" s="226" t="s">
        <v>484</v>
      </c>
      <c r="BM5" s="226" t="s">
        <v>485</v>
      </c>
      <c r="BN5" s="226" t="s">
        <v>486</v>
      </c>
      <c r="BO5" s="226" t="s">
        <v>501</v>
      </c>
      <c r="BP5" s="227" t="s">
        <v>488</v>
      </c>
      <c r="BQ5" s="228" t="s">
        <v>489</v>
      </c>
      <c r="BR5" s="229" t="s">
        <v>526</v>
      </c>
      <c r="BS5" s="229" t="s">
        <v>482</v>
      </c>
      <c r="BT5" s="230" t="s">
        <v>527</v>
      </c>
    </row>
    <row r="6" spans="1:78" s="212" customFormat="1" ht="10.5" x14ac:dyDescent="0.15">
      <c r="A6" s="211" t="s">
        <v>528</v>
      </c>
      <c r="B6" s="212" t="s">
        <v>529</v>
      </c>
      <c r="E6" s="213" t="s">
        <v>530</v>
      </c>
      <c r="F6" s="213" t="s">
        <v>531</v>
      </c>
      <c r="G6" s="213" t="s">
        <v>208</v>
      </c>
      <c r="H6" s="223" t="s">
        <v>432</v>
      </c>
      <c r="I6" s="223" t="s">
        <v>433</v>
      </c>
      <c r="J6" s="223" t="s">
        <v>434</v>
      </c>
      <c r="K6" s="223" t="s">
        <v>435</v>
      </c>
      <c r="L6" s="223" t="s">
        <v>436</v>
      </c>
      <c r="M6" s="223" t="s">
        <v>437</v>
      </c>
      <c r="N6" s="223" t="s">
        <v>438</v>
      </c>
      <c r="O6" s="223" t="s">
        <v>439</v>
      </c>
      <c r="P6" s="223" t="s">
        <v>440</v>
      </c>
      <c r="Q6" s="223" t="s">
        <v>441</v>
      </c>
      <c r="R6" s="223" t="s">
        <v>442</v>
      </c>
      <c r="S6" s="223" t="s">
        <v>443</v>
      </c>
      <c r="T6" s="223" t="s">
        <v>444</v>
      </c>
      <c r="U6" s="223" t="s">
        <v>445</v>
      </c>
      <c r="V6" s="223" t="s">
        <v>446</v>
      </c>
      <c r="W6" s="223" t="s">
        <v>447</v>
      </c>
      <c r="X6" s="223" t="s">
        <v>448</v>
      </c>
      <c r="Y6" s="223" t="s">
        <v>448</v>
      </c>
      <c r="Z6" s="223" t="s">
        <v>532</v>
      </c>
      <c r="AA6" s="223" t="s">
        <v>533</v>
      </c>
      <c r="AB6" s="223" t="s">
        <v>451</v>
      </c>
      <c r="AC6" s="223" t="s">
        <v>452</v>
      </c>
      <c r="AD6" s="223" t="s">
        <v>453</v>
      </c>
      <c r="AE6" s="223" t="s">
        <v>454</v>
      </c>
      <c r="AF6" s="223" t="s">
        <v>455</v>
      </c>
      <c r="AG6" s="223" t="s">
        <v>456</v>
      </c>
      <c r="AH6" s="223" t="s">
        <v>457</v>
      </c>
      <c r="AI6" s="223" t="s">
        <v>458</v>
      </c>
      <c r="AJ6" s="223" t="s">
        <v>459</v>
      </c>
      <c r="AK6" s="223" t="s">
        <v>460</v>
      </c>
      <c r="AL6" s="224" t="s">
        <v>461</v>
      </c>
      <c r="AM6" s="223" t="s">
        <v>462</v>
      </c>
      <c r="AN6" s="225" t="s">
        <v>534</v>
      </c>
      <c r="AO6" s="225" t="s">
        <v>448</v>
      </c>
      <c r="AP6" s="225" t="s">
        <v>535</v>
      </c>
      <c r="AQ6" s="217" t="s">
        <v>530</v>
      </c>
      <c r="AR6" s="217" t="s">
        <v>531</v>
      </c>
      <c r="AS6" s="217" t="s">
        <v>208</v>
      </c>
      <c r="AT6" s="226" t="s">
        <v>466</v>
      </c>
      <c r="AU6" s="226" t="s">
        <v>467</v>
      </c>
      <c r="AV6" s="226" t="s">
        <v>468</v>
      </c>
      <c r="AW6" s="226" t="s">
        <v>469</v>
      </c>
      <c r="AX6" s="226" t="s">
        <v>511</v>
      </c>
      <c r="AY6" s="226" t="s">
        <v>471</v>
      </c>
      <c r="AZ6" s="226" t="s">
        <v>472</v>
      </c>
      <c r="BA6" s="226" t="s">
        <v>473</v>
      </c>
      <c r="BB6" s="226" t="s">
        <v>474</v>
      </c>
      <c r="BC6" s="226" t="s">
        <v>475</v>
      </c>
      <c r="BD6" s="226" t="s">
        <v>476</v>
      </c>
      <c r="BE6" s="226" t="s">
        <v>477</v>
      </c>
      <c r="BF6" s="226" t="s">
        <v>478</v>
      </c>
      <c r="BG6" s="226" t="s">
        <v>479</v>
      </c>
      <c r="BH6" s="226" t="s">
        <v>524</v>
      </c>
      <c r="BI6" s="226" t="s">
        <v>481</v>
      </c>
      <c r="BJ6" s="226" t="s">
        <v>482</v>
      </c>
      <c r="BK6" s="226" t="s">
        <v>483</v>
      </c>
      <c r="BL6" s="226" t="s">
        <v>484</v>
      </c>
      <c r="BM6" s="226" t="s">
        <v>485</v>
      </c>
      <c r="BN6" s="226" t="s">
        <v>536</v>
      </c>
      <c r="BO6" s="226" t="s">
        <v>487</v>
      </c>
      <c r="BP6" s="227" t="s">
        <v>488</v>
      </c>
      <c r="BQ6" s="228" t="s">
        <v>489</v>
      </c>
      <c r="BR6" s="229" t="s">
        <v>537</v>
      </c>
      <c r="BS6" s="229" t="s">
        <v>473</v>
      </c>
      <c r="BT6" s="230" t="s">
        <v>527</v>
      </c>
    </row>
    <row r="7" spans="1:78" s="212" customFormat="1" ht="10.5" x14ac:dyDescent="0.15">
      <c r="A7" s="211" t="s">
        <v>538</v>
      </c>
      <c r="B7" s="212" t="s">
        <v>539</v>
      </c>
      <c r="E7" s="213" t="s">
        <v>540</v>
      </c>
      <c r="F7" s="213" t="s">
        <v>541</v>
      </c>
      <c r="G7" s="213" t="s">
        <v>208</v>
      </c>
      <c r="H7" s="223" t="s">
        <v>432</v>
      </c>
      <c r="I7" s="223" t="s">
        <v>433</v>
      </c>
      <c r="J7" s="223" t="s">
        <v>434</v>
      </c>
      <c r="K7" s="223" t="s">
        <v>435</v>
      </c>
      <c r="L7" s="223" t="s">
        <v>436</v>
      </c>
      <c r="M7" s="223" t="s">
        <v>508</v>
      </c>
      <c r="N7" s="223" t="s">
        <v>438</v>
      </c>
      <c r="O7" s="223" t="s">
        <v>439</v>
      </c>
      <c r="P7" s="223" t="s">
        <v>440</v>
      </c>
      <c r="Q7" s="223" t="s">
        <v>441</v>
      </c>
      <c r="R7" s="223" t="s">
        <v>442</v>
      </c>
      <c r="S7" s="223" t="s">
        <v>443</v>
      </c>
      <c r="T7" s="223" t="s">
        <v>444</v>
      </c>
      <c r="U7" s="223" t="s">
        <v>445</v>
      </c>
      <c r="V7" s="223" t="s">
        <v>446</v>
      </c>
      <c r="W7" s="223" t="s">
        <v>447</v>
      </c>
      <c r="X7" s="223" t="s">
        <v>448</v>
      </c>
      <c r="Y7" s="223" t="s">
        <v>448</v>
      </c>
      <c r="Z7" s="223" t="s">
        <v>449</v>
      </c>
      <c r="AA7" s="223" t="s">
        <v>450</v>
      </c>
      <c r="AB7" s="223" t="s">
        <v>451</v>
      </c>
      <c r="AC7" s="223" t="s">
        <v>452</v>
      </c>
      <c r="AD7" s="223" t="s">
        <v>453</v>
      </c>
      <c r="AE7" s="223" t="s">
        <v>454</v>
      </c>
      <c r="AF7" s="223" t="s">
        <v>455</v>
      </c>
      <c r="AG7" s="223" t="s">
        <v>456</v>
      </c>
      <c r="AH7" s="223" t="s">
        <v>457</v>
      </c>
      <c r="AI7" s="223" t="s">
        <v>458</v>
      </c>
      <c r="AJ7" s="223" t="s">
        <v>459</v>
      </c>
      <c r="AK7" s="223" t="s">
        <v>460</v>
      </c>
      <c r="AL7" s="224" t="s">
        <v>461</v>
      </c>
      <c r="AM7" s="223" t="s">
        <v>462</v>
      </c>
      <c r="AN7" s="225" t="s">
        <v>542</v>
      </c>
      <c r="AO7" s="225" t="s">
        <v>436</v>
      </c>
      <c r="AP7" s="225" t="s">
        <v>465</v>
      </c>
      <c r="AQ7" s="217" t="s">
        <v>540</v>
      </c>
      <c r="AR7" s="217" t="s">
        <v>541</v>
      </c>
      <c r="AS7" s="217" t="s">
        <v>208</v>
      </c>
      <c r="AT7" s="226" t="s">
        <v>466</v>
      </c>
      <c r="AU7" s="226" t="s">
        <v>467</v>
      </c>
      <c r="AV7" s="226" t="s">
        <v>468</v>
      </c>
      <c r="AW7" s="226" t="s">
        <v>469</v>
      </c>
      <c r="AX7" s="226" t="s">
        <v>470</v>
      </c>
      <c r="AY7" s="226" t="s">
        <v>512</v>
      </c>
      <c r="AZ7" s="226" t="s">
        <v>472</v>
      </c>
      <c r="BA7" s="226" t="s">
        <v>473</v>
      </c>
      <c r="BB7" s="226" t="s">
        <v>474</v>
      </c>
      <c r="BC7" s="226" t="s">
        <v>475</v>
      </c>
      <c r="BD7" s="226" t="s">
        <v>476</v>
      </c>
      <c r="BE7" s="226" t="s">
        <v>477</v>
      </c>
      <c r="BF7" s="226" t="s">
        <v>478</v>
      </c>
      <c r="BG7" s="226" t="s">
        <v>523</v>
      </c>
      <c r="BH7" s="226" t="s">
        <v>480</v>
      </c>
      <c r="BI7" s="226" t="s">
        <v>481</v>
      </c>
      <c r="BJ7" s="226" t="s">
        <v>482</v>
      </c>
      <c r="BK7" s="226" t="s">
        <v>525</v>
      </c>
      <c r="BL7" s="226" t="s">
        <v>484</v>
      </c>
      <c r="BM7" s="226" t="s">
        <v>485</v>
      </c>
      <c r="BN7" s="226" t="s">
        <v>486</v>
      </c>
      <c r="BO7" s="226" t="s">
        <v>487</v>
      </c>
      <c r="BP7" s="227" t="s">
        <v>488</v>
      </c>
      <c r="BQ7" s="228" t="s">
        <v>489</v>
      </c>
      <c r="BR7" s="229" t="s">
        <v>543</v>
      </c>
      <c r="BS7" s="229" t="s">
        <v>475</v>
      </c>
      <c r="BT7" s="230" t="s">
        <v>503</v>
      </c>
    </row>
    <row r="8" spans="1:78" s="212" customFormat="1" ht="10.5" x14ac:dyDescent="0.15">
      <c r="A8" s="211" t="s">
        <v>544</v>
      </c>
      <c r="B8" s="212" t="s">
        <v>545</v>
      </c>
      <c r="E8" s="213" t="s">
        <v>546</v>
      </c>
      <c r="F8" s="213" t="s">
        <v>547</v>
      </c>
      <c r="G8" s="213" t="s">
        <v>208</v>
      </c>
      <c r="H8" s="223" t="s">
        <v>432</v>
      </c>
      <c r="I8" s="223" t="s">
        <v>433</v>
      </c>
      <c r="J8" s="223" t="s">
        <v>434</v>
      </c>
      <c r="K8" s="223" t="s">
        <v>435</v>
      </c>
      <c r="L8" s="223" t="s">
        <v>436</v>
      </c>
      <c r="M8" s="223" t="s">
        <v>437</v>
      </c>
      <c r="N8" s="223" t="s">
        <v>438</v>
      </c>
      <c r="O8" s="223" t="s">
        <v>439</v>
      </c>
      <c r="P8" s="223" t="s">
        <v>440</v>
      </c>
      <c r="Q8" s="223" t="s">
        <v>441</v>
      </c>
      <c r="R8" s="223" t="s">
        <v>442</v>
      </c>
      <c r="S8" s="223" t="s">
        <v>443</v>
      </c>
      <c r="T8" s="223" t="s">
        <v>444</v>
      </c>
      <c r="U8" s="223" t="s">
        <v>445</v>
      </c>
      <c r="V8" s="223" t="s">
        <v>446</v>
      </c>
      <c r="W8" s="223" t="s">
        <v>447</v>
      </c>
      <c r="X8" s="223" t="s">
        <v>448</v>
      </c>
      <c r="Y8" s="223" t="s">
        <v>448</v>
      </c>
      <c r="Z8" s="223" t="s">
        <v>449</v>
      </c>
      <c r="AA8" s="223" t="s">
        <v>450</v>
      </c>
      <c r="AB8" s="223" t="s">
        <v>451</v>
      </c>
      <c r="AC8" s="223" t="s">
        <v>452</v>
      </c>
      <c r="AD8" s="223" t="s">
        <v>453</v>
      </c>
      <c r="AE8" s="223" t="s">
        <v>454</v>
      </c>
      <c r="AF8" s="223" t="s">
        <v>455</v>
      </c>
      <c r="AG8" s="223" t="s">
        <v>456</v>
      </c>
      <c r="AH8" s="223" t="s">
        <v>457</v>
      </c>
      <c r="AI8" s="223" t="s">
        <v>458</v>
      </c>
      <c r="AJ8" s="223" t="s">
        <v>459</v>
      </c>
      <c r="AK8" s="223" t="s">
        <v>460</v>
      </c>
      <c r="AL8" s="224" t="s">
        <v>461</v>
      </c>
      <c r="AM8" s="223" t="s">
        <v>462</v>
      </c>
      <c r="AN8" s="225" t="s">
        <v>548</v>
      </c>
      <c r="AO8" s="225" t="s">
        <v>434</v>
      </c>
      <c r="AP8" s="225" t="s">
        <v>549</v>
      </c>
      <c r="AQ8" s="217" t="s">
        <v>546</v>
      </c>
      <c r="AR8" s="217" t="s">
        <v>550</v>
      </c>
      <c r="AS8" s="217" t="s">
        <v>208</v>
      </c>
      <c r="AT8" s="226" t="s">
        <v>466</v>
      </c>
      <c r="AU8" s="226" t="s">
        <v>467</v>
      </c>
      <c r="AV8" s="226" t="s">
        <v>551</v>
      </c>
      <c r="AW8" s="226" t="s">
        <v>469</v>
      </c>
      <c r="AX8" s="226" t="s">
        <v>470</v>
      </c>
      <c r="AY8" s="226" t="s">
        <v>471</v>
      </c>
      <c r="AZ8" s="226" t="s">
        <v>472</v>
      </c>
      <c r="BA8" s="226" t="s">
        <v>473</v>
      </c>
      <c r="BB8" s="226" t="s">
        <v>474</v>
      </c>
      <c r="BC8" s="226" t="s">
        <v>475</v>
      </c>
      <c r="BD8" s="226" t="s">
        <v>476</v>
      </c>
      <c r="BE8" s="226" t="s">
        <v>477</v>
      </c>
      <c r="BF8" s="226" t="s">
        <v>478</v>
      </c>
      <c r="BG8" s="226" t="s">
        <v>479</v>
      </c>
      <c r="BH8" s="226" t="s">
        <v>524</v>
      </c>
      <c r="BI8" s="226" t="s">
        <v>481</v>
      </c>
      <c r="BJ8" s="226" t="s">
        <v>482</v>
      </c>
      <c r="BK8" s="226" t="s">
        <v>483</v>
      </c>
      <c r="BL8" s="226" t="s">
        <v>484</v>
      </c>
      <c r="BM8" s="226" t="s">
        <v>485</v>
      </c>
      <c r="BN8" s="226" t="s">
        <v>486</v>
      </c>
      <c r="BO8" s="226" t="s">
        <v>487</v>
      </c>
      <c r="BP8" s="227" t="s">
        <v>488</v>
      </c>
      <c r="BQ8" s="228" t="s">
        <v>489</v>
      </c>
      <c r="BR8" s="229" t="s">
        <v>552</v>
      </c>
      <c r="BS8" s="229" t="s">
        <v>474</v>
      </c>
      <c r="BT8" s="230" t="s">
        <v>553</v>
      </c>
    </row>
    <row r="9" spans="1:78" s="212" customFormat="1" ht="10.5" x14ac:dyDescent="0.15">
      <c r="A9" s="211" t="s">
        <v>554</v>
      </c>
      <c r="B9" s="212" t="s">
        <v>555</v>
      </c>
      <c r="E9" s="213" t="s">
        <v>556</v>
      </c>
      <c r="F9" s="213" t="s">
        <v>557</v>
      </c>
      <c r="G9" s="213" t="s">
        <v>208</v>
      </c>
      <c r="H9" s="223" t="s">
        <v>432</v>
      </c>
      <c r="I9" s="223" t="s">
        <v>433</v>
      </c>
      <c r="J9" s="223" t="s">
        <v>434</v>
      </c>
      <c r="K9" s="223" t="s">
        <v>435</v>
      </c>
      <c r="L9" s="223" t="s">
        <v>436</v>
      </c>
      <c r="M9" s="223" t="s">
        <v>437</v>
      </c>
      <c r="N9" s="223" t="s">
        <v>438</v>
      </c>
      <c r="O9" s="223" t="s">
        <v>439</v>
      </c>
      <c r="P9" s="223" t="s">
        <v>440</v>
      </c>
      <c r="Q9" s="223" t="s">
        <v>441</v>
      </c>
      <c r="R9" s="223" t="s">
        <v>442</v>
      </c>
      <c r="S9" s="223" t="s">
        <v>443</v>
      </c>
      <c r="T9" s="223" t="s">
        <v>444</v>
      </c>
      <c r="U9" s="223" t="s">
        <v>445</v>
      </c>
      <c r="V9" s="223" t="s">
        <v>446</v>
      </c>
      <c r="W9" s="223" t="s">
        <v>447</v>
      </c>
      <c r="X9" s="223" t="s">
        <v>448</v>
      </c>
      <c r="Y9" s="223" t="s">
        <v>448</v>
      </c>
      <c r="Z9" s="223" t="s">
        <v>449</v>
      </c>
      <c r="AA9" s="223" t="s">
        <v>450</v>
      </c>
      <c r="AB9" s="223" t="s">
        <v>451</v>
      </c>
      <c r="AC9" s="223" t="s">
        <v>452</v>
      </c>
      <c r="AD9" s="223" t="s">
        <v>453</v>
      </c>
      <c r="AE9" s="223" t="s">
        <v>454</v>
      </c>
      <c r="AF9" s="223" t="s">
        <v>558</v>
      </c>
      <c r="AG9" s="223" t="s">
        <v>456</v>
      </c>
      <c r="AH9" s="223" t="s">
        <v>457</v>
      </c>
      <c r="AI9" s="223" t="s">
        <v>458</v>
      </c>
      <c r="AJ9" s="223" t="s">
        <v>559</v>
      </c>
      <c r="AK9" s="223" t="s">
        <v>460</v>
      </c>
      <c r="AL9" s="224" t="s">
        <v>461</v>
      </c>
      <c r="AM9" s="223" t="s">
        <v>462</v>
      </c>
      <c r="AN9" s="225" t="s">
        <v>560</v>
      </c>
      <c r="AO9" s="225" t="s">
        <v>435</v>
      </c>
      <c r="AP9" s="225" t="s">
        <v>465</v>
      </c>
      <c r="AQ9" s="217" t="s">
        <v>556</v>
      </c>
      <c r="AR9" s="217" t="s">
        <v>557</v>
      </c>
      <c r="AS9" s="217" t="s">
        <v>208</v>
      </c>
      <c r="AT9" s="226" t="s">
        <v>561</v>
      </c>
      <c r="AU9" s="226" t="s">
        <v>467</v>
      </c>
      <c r="AV9" s="226" t="s">
        <v>551</v>
      </c>
      <c r="AW9" s="226" t="s">
        <v>469</v>
      </c>
      <c r="AX9" s="226" t="s">
        <v>470</v>
      </c>
      <c r="AY9" s="226" t="s">
        <v>512</v>
      </c>
      <c r="AZ9" s="226" t="s">
        <v>472</v>
      </c>
      <c r="BA9" s="226" t="s">
        <v>473</v>
      </c>
      <c r="BB9" s="226" t="s">
        <v>474</v>
      </c>
      <c r="BC9" s="226" t="s">
        <v>475</v>
      </c>
      <c r="BD9" s="226" t="s">
        <v>476</v>
      </c>
      <c r="BE9" s="226" t="s">
        <v>477</v>
      </c>
      <c r="BF9" s="226" t="s">
        <v>478</v>
      </c>
      <c r="BG9" s="226" t="s">
        <v>479</v>
      </c>
      <c r="BH9" s="226" t="s">
        <v>480</v>
      </c>
      <c r="BI9" s="226" t="s">
        <v>481</v>
      </c>
      <c r="BJ9" s="226" t="s">
        <v>482</v>
      </c>
      <c r="BK9" s="226" t="s">
        <v>483</v>
      </c>
      <c r="BL9" s="226" t="s">
        <v>484</v>
      </c>
      <c r="BM9" s="226" t="s">
        <v>485</v>
      </c>
      <c r="BN9" s="226" t="s">
        <v>486</v>
      </c>
      <c r="BO9" s="226" t="s">
        <v>487</v>
      </c>
      <c r="BP9" s="227" t="s">
        <v>488</v>
      </c>
      <c r="BQ9" s="228" t="s">
        <v>489</v>
      </c>
      <c r="BR9" s="229" t="s">
        <v>562</v>
      </c>
      <c r="BS9" s="229" t="s">
        <v>478</v>
      </c>
      <c r="BT9" s="232" t="s">
        <v>514</v>
      </c>
    </row>
    <row r="10" spans="1:78" s="212" customFormat="1" ht="10.5" x14ac:dyDescent="0.15">
      <c r="A10" s="211" t="s">
        <v>563</v>
      </c>
      <c r="B10" s="212" t="s">
        <v>564</v>
      </c>
      <c r="E10" s="213" t="s">
        <v>565</v>
      </c>
      <c r="F10" s="213" t="s">
        <v>566</v>
      </c>
      <c r="G10" s="213" t="s">
        <v>208</v>
      </c>
      <c r="H10" s="223" t="s">
        <v>432</v>
      </c>
      <c r="I10" s="223" t="s">
        <v>433</v>
      </c>
      <c r="J10" s="223" t="s">
        <v>434</v>
      </c>
      <c r="K10" s="223" t="s">
        <v>435</v>
      </c>
      <c r="L10" s="223" t="s">
        <v>436</v>
      </c>
      <c r="M10" s="223" t="s">
        <v>437</v>
      </c>
      <c r="N10" s="223" t="s">
        <v>438</v>
      </c>
      <c r="O10" s="223" t="s">
        <v>439</v>
      </c>
      <c r="P10" s="223" t="s">
        <v>440</v>
      </c>
      <c r="Q10" s="223" t="s">
        <v>441</v>
      </c>
      <c r="R10" s="223" t="s">
        <v>442</v>
      </c>
      <c r="S10" s="223" t="s">
        <v>443</v>
      </c>
      <c r="T10" s="223" t="s">
        <v>444</v>
      </c>
      <c r="U10" s="223" t="s">
        <v>445</v>
      </c>
      <c r="V10" s="223" t="s">
        <v>446</v>
      </c>
      <c r="W10" s="223" t="s">
        <v>447</v>
      </c>
      <c r="X10" s="223" t="s">
        <v>448</v>
      </c>
      <c r="Y10" s="223" t="s">
        <v>448</v>
      </c>
      <c r="Z10" s="223" t="s">
        <v>449</v>
      </c>
      <c r="AA10" s="223" t="s">
        <v>450</v>
      </c>
      <c r="AB10" s="223" t="s">
        <v>451</v>
      </c>
      <c r="AC10" s="223" t="s">
        <v>452</v>
      </c>
      <c r="AD10" s="223" t="s">
        <v>453</v>
      </c>
      <c r="AE10" s="223" t="s">
        <v>454</v>
      </c>
      <c r="AF10" s="223" t="s">
        <v>455</v>
      </c>
      <c r="AG10" s="223" t="s">
        <v>456</v>
      </c>
      <c r="AH10" s="223" t="s">
        <v>457</v>
      </c>
      <c r="AI10" s="223" t="s">
        <v>458</v>
      </c>
      <c r="AJ10" s="223" t="s">
        <v>459</v>
      </c>
      <c r="AK10" s="223" t="s">
        <v>460</v>
      </c>
      <c r="AL10" s="224" t="s">
        <v>461</v>
      </c>
      <c r="AM10" s="223" t="s">
        <v>462</v>
      </c>
      <c r="AN10" s="233" t="s">
        <v>567</v>
      </c>
      <c r="AO10" s="234" t="s">
        <v>568</v>
      </c>
      <c r="AP10" s="234" t="s">
        <v>568</v>
      </c>
      <c r="AQ10" s="217" t="s">
        <v>565</v>
      </c>
      <c r="AR10" s="217" t="s">
        <v>566</v>
      </c>
      <c r="AS10" s="217" t="s">
        <v>208</v>
      </c>
      <c r="AT10" s="226" t="s">
        <v>466</v>
      </c>
      <c r="AU10" s="226" t="s">
        <v>467</v>
      </c>
      <c r="AV10" s="226" t="s">
        <v>551</v>
      </c>
      <c r="AW10" s="226" t="s">
        <v>469</v>
      </c>
      <c r="AX10" s="226" t="s">
        <v>470</v>
      </c>
      <c r="AY10" s="226" t="s">
        <v>512</v>
      </c>
      <c r="AZ10" s="226" t="s">
        <v>569</v>
      </c>
      <c r="BA10" s="226" t="s">
        <v>473</v>
      </c>
      <c r="BB10" s="226" t="s">
        <v>474</v>
      </c>
      <c r="BC10" s="226" t="s">
        <v>475</v>
      </c>
      <c r="BD10" s="226" t="s">
        <v>476</v>
      </c>
      <c r="BE10" s="226" t="s">
        <v>500</v>
      </c>
      <c r="BF10" s="226" t="s">
        <v>478</v>
      </c>
      <c r="BG10" s="226" t="s">
        <v>570</v>
      </c>
      <c r="BH10" s="226" t="s">
        <v>480</v>
      </c>
      <c r="BI10" s="226" t="s">
        <v>481</v>
      </c>
      <c r="BJ10" s="226" t="s">
        <v>482</v>
      </c>
      <c r="BK10" s="226" t="s">
        <v>483</v>
      </c>
      <c r="BL10" s="226" t="s">
        <v>484</v>
      </c>
      <c r="BM10" s="226" t="s">
        <v>485</v>
      </c>
      <c r="BN10" s="226" t="s">
        <v>486</v>
      </c>
      <c r="BO10" s="226" t="s">
        <v>501</v>
      </c>
      <c r="BP10" s="227" t="s">
        <v>488</v>
      </c>
      <c r="BQ10" s="228" t="s">
        <v>489</v>
      </c>
      <c r="BR10" s="229" t="s">
        <v>571</v>
      </c>
      <c r="BS10" s="229" t="s">
        <v>500</v>
      </c>
      <c r="BT10" s="230" t="s">
        <v>572</v>
      </c>
    </row>
    <row r="11" spans="1:78" s="212" customFormat="1" ht="10.5" x14ac:dyDescent="0.15">
      <c r="A11" s="211" t="s">
        <v>176</v>
      </c>
      <c r="B11" s="212" t="s">
        <v>573</v>
      </c>
      <c r="E11" s="213" t="s">
        <v>115</v>
      </c>
      <c r="F11" s="213" t="s">
        <v>574</v>
      </c>
      <c r="G11" s="213" t="s">
        <v>208</v>
      </c>
      <c r="H11" s="223" t="s">
        <v>432</v>
      </c>
      <c r="I11" s="223" t="s">
        <v>433</v>
      </c>
      <c r="J11" s="223" t="s">
        <v>434</v>
      </c>
      <c r="K11" s="223" t="s">
        <v>435</v>
      </c>
      <c r="L11" s="223" t="s">
        <v>436</v>
      </c>
      <c r="M11" s="223" t="s">
        <v>437</v>
      </c>
      <c r="N11" s="223" t="s">
        <v>438</v>
      </c>
      <c r="O11" s="223" t="s">
        <v>439</v>
      </c>
      <c r="P11" s="223" t="s">
        <v>440</v>
      </c>
      <c r="Q11" s="223" t="s">
        <v>441</v>
      </c>
      <c r="R11" s="223" t="s">
        <v>442</v>
      </c>
      <c r="S11" s="223" t="s">
        <v>443</v>
      </c>
      <c r="T11" s="223" t="s">
        <v>444</v>
      </c>
      <c r="U11" s="223" t="s">
        <v>445</v>
      </c>
      <c r="V11" s="223" t="s">
        <v>446</v>
      </c>
      <c r="W11" s="223" t="s">
        <v>447</v>
      </c>
      <c r="X11" s="223" t="s">
        <v>448</v>
      </c>
      <c r="Y11" s="223" t="s">
        <v>448</v>
      </c>
      <c r="Z11" s="223" t="s">
        <v>449</v>
      </c>
      <c r="AA11" s="223" t="s">
        <v>450</v>
      </c>
      <c r="AB11" s="223" t="s">
        <v>451</v>
      </c>
      <c r="AC11" s="223" t="s">
        <v>452</v>
      </c>
      <c r="AD11" s="223" t="s">
        <v>453</v>
      </c>
      <c r="AE11" s="223" t="s">
        <v>454</v>
      </c>
      <c r="AF11" s="223" t="s">
        <v>455</v>
      </c>
      <c r="AG11" s="223" t="s">
        <v>456</v>
      </c>
      <c r="AH11" s="223" t="s">
        <v>457</v>
      </c>
      <c r="AI11" s="223" t="s">
        <v>458</v>
      </c>
      <c r="AJ11" s="223" t="s">
        <v>459</v>
      </c>
      <c r="AK11" s="223" t="s">
        <v>460</v>
      </c>
      <c r="AL11" s="224" t="s">
        <v>461</v>
      </c>
      <c r="AM11" s="223" t="s">
        <v>462</v>
      </c>
      <c r="AN11" s="225" t="s">
        <v>575</v>
      </c>
      <c r="AO11" s="225" t="s">
        <v>452</v>
      </c>
      <c r="AP11" s="225" t="s">
        <v>452</v>
      </c>
      <c r="AQ11" s="217" t="s">
        <v>115</v>
      </c>
      <c r="AR11" s="217" t="s">
        <v>574</v>
      </c>
      <c r="AS11" s="217" t="s">
        <v>208</v>
      </c>
      <c r="AT11" s="226" t="s">
        <v>466</v>
      </c>
      <c r="AU11" s="226" t="s">
        <v>467</v>
      </c>
      <c r="AV11" s="226" t="s">
        <v>551</v>
      </c>
      <c r="AW11" s="226" t="s">
        <v>469</v>
      </c>
      <c r="AX11" s="226" t="s">
        <v>470</v>
      </c>
      <c r="AY11" s="226" t="s">
        <v>512</v>
      </c>
      <c r="AZ11" s="226" t="s">
        <v>569</v>
      </c>
      <c r="BA11" s="226" t="s">
        <v>473</v>
      </c>
      <c r="BB11" s="226" t="s">
        <v>474</v>
      </c>
      <c r="BC11" s="226" t="s">
        <v>475</v>
      </c>
      <c r="BD11" s="226" t="s">
        <v>476</v>
      </c>
      <c r="BE11" s="226" t="s">
        <v>500</v>
      </c>
      <c r="BF11" s="226" t="s">
        <v>478</v>
      </c>
      <c r="BG11" s="226" t="s">
        <v>570</v>
      </c>
      <c r="BH11" s="226" t="s">
        <v>480</v>
      </c>
      <c r="BI11" s="226" t="s">
        <v>481</v>
      </c>
      <c r="BJ11" s="226" t="s">
        <v>482</v>
      </c>
      <c r="BK11" s="226" t="s">
        <v>483</v>
      </c>
      <c r="BL11" s="226" t="s">
        <v>484</v>
      </c>
      <c r="BM11" s="226" t="s">
        <v>485</v>
      </c>
      <c r="BN11" s="226" t="s">
        <v>486</v>
      </c>
      <c r="BO11" s="226" t="s">
        <v>501</v>
      </c>
      <c r="BP11" s="227" t="s">
        <v>488</v>
      </c>
      <c r="BQ11" s="228" t="s">
        <v>489</v>
      </c>
      <c r="BR11" s="235" t="s">
        <v>576</v>
      </c>
      <c r="BS11" s="235" t="s">
        <v>568</v>
      </c>
      <c r="BT11" s="235" t="s">
        <v>568</v>
      </c>
    </row>
    <row r="12" spans="1:78" s="212" customFormat="1" ht="10.5" x14ac:dyDescent="0.15">
      <c r="A12" s="211" t="s">
        <v>577</v>
      </c>
      <c r="E12" s="213" t="s">
        <v>116</v>
      </c>
      <c r="F12" s="213" t="s">
        <v>578</v>
      </c>
      <c r="G12" s="213" t="s">
        <v>208</v>
      </c>
      <c r="H12" s="223" t="s">
        <v>432</v>
      </c>
      <c r="I12" s="223" t="s">
        <v>433</v>
      </c>
      <c r="J12" s="223" t="s">
        <v>434</v>
      </c>
      <c r="K12" s="223" t="s">
        <v>435</v>
      </c>
      <c r="L12" s="223" t="s">
        <v>436</v>
      </c>
      <c r="M12" s="223" t="s">
        <v>437</v>
      </c>
      <c r="N12" s="223" t="s">
        <v>438</v>
      </c>
      <c r="O12" s="223" t="s">
        <v>439</v>
      </c>
      <c r="P12" s="223" t="s">
        <v>440</v>
      </c>
      <c r="Q12" s="223" t="s">
        <v>441</v>
      </c>
      <c r="R12" s="223" t="s">
        <v>442</v>
      </c>
      <c r="S12" s="223" t="s">
        <v>443</v>
      </c>
      <c r="T12" s="223" t="s">
        <v>444</v>
      </c>
      <c r="U12" s="223" t="s">
        <v>445</v>
      </c>
      <c r="V12" s="223" t="s">
        <v>446</v>
      </c>
      <c r="W12" s="223" t="s">
        <v>447</v>
      </c>
      <c r="X12" s="223" t="s">
        <v>448</v>
      </c>
      <c r="Y12" s="223" t="s">
        <v>448</v>
      </c>
      <c r="Z12" s="223" t="s">
        <v>449</v>
      </c>
      <c r="AA12" s="223" t="s">
        <v>450</v>
      </c>
      <c r="AB12" s="223" t="s">
        <v>451</v>
      </c>
      <c r="AC12" s="223" t="s">
        <v>452</v>
      </c>
      <c r="AD12" s="223" t="s">
        <v>453</v>
      </c>
      <c r="AE12" s="223" t="s">
        <v>454</v>
      </c>
      <c r="AF12" s="223" t="s">
        <v>455</v>
      </c>
      <c r="AG12" s="223" t="s">
        <v>456</v>
      </c>
      <c r="AH12" s="223" t="s">
        <v>457</v>
      </c>
      <c r="AI12" s="223" t="s">
        <v>458</v>
      </c>
      <c r="AJ12" s="223" t="s">
        <v>459</v>
      </c>
      <c r="AK12" s="223" t="s">
        <v>460</v>
      </c>
      <c r="AL12" s="224" t="s">
        <v>461</v>
      </c>
      <c r="AM12" s="223" t="s">
        <v>462</v>
      </c>
      <c r="AN12" s="225" t="s">
        <v>579</v>
      </c>
      <c r="AO12" s="225" t="s">
        <v>445</v>
      </c>
      <c r="AP12" s="225" t="s">
        <v>580</v>
      </c>
      <c r="AQ12" s="217" t="s">
        <v>116</v>
      </c>
      <c r="AR12" s="217" t="s">
        <v>578</v>
      </c>
      <c r="AS12" s="217" t="s">
        <v>208</v>
      </c>
      <c r="AT12" s="226" t="s">
        <v>561</v>
      </c>
      <c r="AU12" s="226" t="s">
        <v>467</v>
      </c>
      <c r="AV12" s="226" t="s">
        <v>551</v>
      </c>
      <c r="AW12" s="226" t="s">
        <v>469</v>
      </c>
      <c r="AX12" s="226" t="s">
        <v>470</v>
      </c>
      <c r="AY12" s="226" t="s">
        <v>512</v>
      </c>
      <c r="AZ12" s="226" t="s">
        <v>569</v>
      </c>
      <c r="BA12" s="226" t="s">
        <v>473</v>
      </c>
      <c r="BB12" s="226" t="s">
        <v>474</v>
      </c>
      <c r="BC12" s="226" t="s">
        <v>475</v>
      </c>
      <c r="BD12" s="226" t="s">
        <v>476</v>
      </c>
      <c r="BE12" s="226" t="s">
        <v>500</v>
      </c>
      <c r="BF12" s="226" t="s">
        <v>478</v>
      </c>
      <c r="BG12" s="226" t="s">
        <v>570</v>
      </c>
      <c r="BH12" s="226" t="s">
        <v>480</v>
      </c>
      <c r="BI12" s="226" t="s">
        <v>481</v>
      </c>
      <c r="BJ12" s="226" t="s">
        <v>482</v>
      </c>
      <c r="BK12" s="226" t="s">
        <v>483</v>
      </c>
      <c r="BL12" s="226" t="s">
        <v>484</v>
      </c>
      <c r="BM12" s="226" t="s">
        <v>485</v>
      </c>
      <c r="BN12" s="226" t="s">
        <v>486</v>
      </c>
      <c r="BO12" s="226" t="s">
        <v>501</v>
      </c>
      <c r="BP12" s="227" t="s">
        <v>488</v>
      </c>
      <c r="BQ12" s="228" t="s">
        <v>489</v>
      </c>
      <c r="BR12" s="229" t="s">
        <v>581</v>
      </c>
      <c r="BS12" s="229" t="s">
        <v>551</v>
      </c>
      <c r="BT12" s="229" t="s">
        <v>503</v>
      </c>
    </row>
    <row r="13" spans="1:78" s="212" customFormat="1" ht="10.5" x14ac:dyDescent="0.15">
      <c r="A13" s="211" t="s">
        <v>582</v>
      </c>
      <c r="E13" s="213" t="s">
        <v>117</v>
      </c>
      <c r="F13" s="213" t="s">
        <v>583</v>
      </c>
      <c r="G13" s="213" t="s">
        <v>208</v>
      </c>
      <c r="H13" s="223" t="s">
        <v>432</v>
      </c>
      <c r="I13" s="223" t="s">
        <v>433</v>
      </c>
      <c r="J13" s="223" t="s">
        <v>434</v>
      </c>
      <c r="K13" s="223" t="s">
        <v>435</v>
      </c>
      <c r="L13" s="223" t="s">
        <v>436</v>
      </c>
      <c r="M13" s="223" t="s">
        <v>437</v>
      </c>
      <c r="N13" s="223" t="s">
        <v>438</v>
      </c>
      <c r="O13" s="223" t="s">
        <v>439</v>
      </c>
      <c r="P13" s="223" t="s">
        <v>440</v>
      </c>
      <c r="Q13" s="223" t="s">
        <v>441</v>
      </c>
      <c r="R13" s="223" t="s">
        <v>442</v>
      </c>
      <c r="S13" s="223" t="s">
        <v>443</v>
      </c>
      <c r="T13" s="223" t="s">
        <v>444</v>
      </c>
      <c r="U13" s="223" t="s">
        <v>445</v>
      </c>
      <c r="V13" s="223" t="s">
        <v>446</v>
      </c>
      <c r="W13" s="223" t="s">
        <v>447</v>
      </c>
      <c r="X13" s="223" t="s">
        <v>448</v>
      </c>
      <c r="Y13" s="223" t="s">
        <v>448</v>
      </c>
      <c r="Z13" s="223" t="s">
        <v>449</v>
      </c>
      <c r="AA13" s="223" t="s">
        <v>450</v>
      </c>
      <c r="AB13" s="223" t="s">
        <v>451</v>
      </c>
      <c r="AC13" s="223" t="s">
        <v>452</v>
      </c>
      <c r="AD13" s="223" t="s">
        <v>453</v>
      </c>
      <c r="AE13" s="223" t="s">
        <v>454</v>
      </c>
      <c r="AF13" s="223" t="s">
        <v>455</v>
      </c>
      <c r="AG13" s="223" t="s">
        <v>456</v>
      </c>
      <c r="AH13" s="223" t="s">
        <v>457</v>
      </c>
      <c r="AI13" s="223" t="s">
        <v>458</v>
      </c>
      <c r="AJ13" s="223" t="s">
        <v>459</v>
      </c>
      <c r="AK13" s="223" t="s">
        <v>460</v>
      </c>
      <c r="AL13" s="224" t="s">
        <v>461</v>
      </c>
      <c r="AM13" s="223" t="s">
        <v>462</v>
      </c>
      <c r="AN13" s="225" t="s">
        <v>584</v>
      </c>
      <c r="AO13" s="225" t="s">
        <v>459</v>
      </c>
      <c r="AP13" s="225" t="s">
        <v>585</v>
      </c>
      <c r="AQ13" s="217" t="s">
        <v>117</v>
      </c>
      <c r="AR13" s="217" t="s">
        <v>583</v>
      </c>
      <c r="AS13" s="217" t="s">
        <v>208</v>
      </c>
      <c r="AT13" s="226" t="s">
        <v>466</v>
      </c>
      <c r="AU13" s="226" t="s">
        <v>467</v>
      </c>
      <c r="AV13" s="226" t="s">
        <v>551</v>
      </c>
      <c r="AW13" s="226" t="s">
        <v>469</v>
      </c>
      <c r="AX13" s="226" t="s">
        <v>470</v>
      </c>
      <c r="AY13" s="226" t="s">
        <v>512</v>
      </c>
      <c r="AZ13" s="226" t="s">
        <v>569</v>
      </c>
      <c r="BA13" s="226" t="s">
        <v>473</v>
      </c>
      <c r="BB13" s="226" t="s">
        <v>474</v>
      </c>
      <c r="BC13" s="226" t="s">
        <v>475</v>
      </c>
      <c r="BD13" s="226" t="s">
        <v>476</v>
      </c>
      <c r="BE13" s="226" t="s">
        <v>500</v>
      </c>
      <c r="BF13" s="226" t="s">
        <v>478</v>
      </c>
      <c r="BG13" s="226" t="s">
        <v>570</v>
      </c>
      <c r="BH13" s="226" t="s">
        <v>480</v>
      </c>
      <c r="BI13" s="226" t="s">
        <v>481</v>
      </c>
      <c r="BJ13" s="226" t="s">
        <v>482</v>
      </c>
      <c r="BK13" s="226" t="s">
        <v>483</v>
      </c>
      <c r="BL13" s="226" t="s">
        <v>484</v>
      </c>
      <c r="BM13" s="226" t="s">
        <v>485</v>
      </c>
      <c r="BN13" s="226" t="s">
        <v>486</v>
      </c>
      <c r="BO13" s="226" t="s">
        <v>501</v>
      </c>
      <c r="BP13" s="227" t="s">
        <v>488</v>
      </c>
      <c r="BQ13" s="228" t="s">
        <v>489</v>
      </c>
      <c r="BR13" s="229" t="s">
        <v>586</v>
      </c>
      <c r="BS13" s="229" t="s">
        <v>483</v>
      </c>
      <c r="BT13" s="229" t="s">
        <v>587</v>
      </c>
    </row>
    <row r="14" spans="1:78" s="212" customFormat="1" ht="10.5" x14ac:dyDescent="0.15">
      <c r="A14" s="211" t="s">
        <v>588</v>
      </c>
      <c r="E14" s="213" t="s">
        <v>118</v>
      </c>
      <c r="F14" s="213" t="s">
        <v>589</v>
      </c>
      <c r="G14" s="213" t="s">
        <v>208</v>
      </c>
      <c r="H14" s="223" t="s">
        <v>432</v>
      </c>
      <c r="I14" s="223" t="s">
        <v>433</v>
      </c>
      <c r="J14" s="223" t="s">
        <v>434</v>
      </c>
      <c r="K14" s="223" t="s">
        <v>435</v>
      </c>
      <c r="L14" s="223" t="s">
        <v>436</v>
      </c>
      <c r="M14" s="223" t="s">
        <v>437</v>
      </c>
      <c r="N14" s="223" t="s">
        <v>438</v>
      </c>
      <c r="O14" s="223" t="s">
        <v>439</v>
      </c>
      <c r="P14" s="223" t="s">
        <v>440</v>
      </c>
      <c r="Q14" s="223" t="s">
        <v>590</v>
      </c>
      <c r="R14" s="223" t="s">
        <v>591</v>
      </c>
      <c r="S14" s="223" t="s">
        <v>443</v>
      </c>
      <c r="T14" s="223" t="s">
        <v>444</v>
      </c>
      <c r="U14" s="223" t="s">
        <v>445</v>
      </c>
      <c r="V14" s="223" t="s">
        <v>446</v>
      </c>
      <c r="W14" s="223" t="s">
        <v>447</v>
      </c>
      <c r="X14" s="223" t="s">
        <v>448</v>
      </c>
      <c r="Y14" s="223" t="s">
        <v>448</v>
      </c>
      <c r="Z14" s="223" t="s">
        <v>449</v>
      </c>
      <c r="AA14" s="223" t="s">
        <v>450</v>
      </c>
      <c r="AB14" s="223" t="s">
        <v>451</v>
      </c>
      <c r="AC14" s="223" t="s">
        <v>452</v>
      </c>
      <c r="AD14" s="223" t="s">
        <v>453</v>
      </c>
      <c r="AE14" s="223" t="s">
        <v>454</v>
      </c>
      <c r="AF14" s="223" t="s">
        <v>455</v>
      </c>
      <c r="AG14" s="223" t="s">
        <v>456</v>
      </c>
      <c r="AH14" s="223" t="s">
        <v>457</v>
      </c>
      <c r="AI14" s="223" t="s">
        <v>458</v>
      </c>
      <c r="AJ14" s="223" t="s">
        <v>459</v>
      </c>
      <c r="AK14" s="223" t="s">
        <v>460</v>
      </c>
      <c r="AL14" s="224" t="s">
        <v>461</v>
      </c>
      <c r="AM14" s="223" t="s">
        <v>462</v>
      </c>
      <c r="AN14" s="225" t="s">
        <v>592</v>
      </c>
      <c r="AO14" s="225" t="s">
        <v>461</v>
      </c>
      <c r="AP14" s="225" t="s">
        <v>593</v>
      </c>
      <c r="AQ14" s="217" t="s">
        <v>118</v>
      </c>
      <c r="AR14" s="217" t="s">
        <v>594</v>
      </c>
      <c r="AS14" s="217" t="s">
        <v>208</v>
      </c>
      <c r="AT14" s="226" t="s">
        <v>466</v>
      </c>
      <c r="AU14" s="226" t="s">
        <v>467</v>
      </c>
      <c r="AV14" s="226" t="s">
        <v>551</v>
      </c>
      <c r="AW14" s="226" t="s">
        <v>469</v>
      </c>
      <c r="AX14" s="226" t="s">
        <v>470</v>
      </c>
      <c r="AY14" s="226" t="s">
        <v>512</v>
      </c>
      <c r="AZ14" s="226" t="s">
        <v>569</v>
      </c>
      <c r="BA14" s="226" t="s">
        <v>473</v>
      </c>
      <c r="BB14" s="226" t="s">
        <v>474</v>
      </c>
      <c r="BC14" s="226" t="s">
        <v>475</v>
      </c>
      <c r="BD14" s="226" t="s">
        <v>476</v>
      </c>
      <c r="BE14" s="226" t="s">
        <v>500</v>
      </c>
      <c r="BF14" s="226" t="s">
        <v>478</v>
      </c>
      <c r="BG14" s="226" t="s">
        <v>570</v>
      </c>
      <c r="BH14" s="226" t="s">
        <v>480</v>
      </c>
      <c r="BI14" s="226" t="s">
        <v>481</v>
      </c>
      <c r="BJ14" s="226" t="s">
        <v>482</v>
      </c>
      <c r="BK14" s="226" t="s">
        <v>483</v>
      </c>
      <c r="BL14" s="226" t="s">
        <v>484</v>
      </c>
      <c r="BM14" s="226" t="s">
        <v>485</v>
      </c>
      <c r="BN14" s="226" t="s">
        <v>486</v>
      </c>
      <c r="BO14" s="226" t="s">
        <v>501</v>
      </c>
      <c r="BP14" s="227" t="s">
        <v>488</v>
      </c>
      <c r="BQ14" s="228" t="s">
        <v>489</v>
      </c>
      <c r="BR14" s="229" t="s">
        <v>595</v>
      </c>
      <c r="BS14" s="229" t="s">
        <v>488</v>
      </c>
      <c r="BT14" s="229" t="s">
        <v>593</v>
      </c>
    </row>
    <row r="15" spans="1:78" s="212" customFormat="1" ht="10.5" x14ac:dyDescent="0.15">
      <c r="A15" s="211" t="s">
        <v>596</v>
      </c>
      <c r="E15" s="213" t="s">
        <v>119</v>
      </c>
      <c r="F15" s="213" t="s">
        <v>597</v>
      </c>
      <c r="G15" s="213" t="s">
        <v>208</v>
      </c>
      <c r="H15" s="223" t="s">
        <v>432</v>
      </c>
      <c r="I15" s="223" t="s">
        <v>464</v>
      </c>
      <c r="J15" s="223" t="s">
        <v>434</v>
      </c>
      <c r="K15" s="223" t="s">
        <v>435</v>
      </c>
      <c r="L15" s="223" t="s">
        <v>436</v>
      </c>
      <c r="M15" s="223" t="s">
        <v>437</v>
      </c>
      <c r="N15" s="223" t="s">
        <v>438</v>
      </c>
      <c r="O15" s="223" t="s">
        <v>439</v>
      </c>
      <c r="P15" s="223" t="s">
        <v>440</v>
      </c>
      <c r="Q15" s="223" t="s">
        <v>590</v>
      </c>
      <c r="R15" s="223" t="s">
        <v>442</v>
      </c>
      <c r="S15" s="223" t="s">
        <v>443</v>
      </c>
      <c r="T15" s="223" t="s">
        <v>444</v>
      </c>
      <c r="U15" s="223" t="s">
        <v>445</v>
      </c>
      <c r="V15" s="223" t="s">
        <v>446</v>
      </c>
      <c r="W15" s="223" t="s">
        <v>447</v>
      </c>
      <c r="X15" s="223" t="s">
        <v>448</v>
      </c>
      <c r="Y15" s="223" t="s">
        <v>448</v>
      </c>
      <c r="Z15" s="223" t="s">
        <v>449</v>
      </c>
      <c r="AA15" s="223" t="s">
        <v>450</v>
      </c>
      <c r="AB15" s="223" t="s">
        <v>451</v>
      </c>
      <c r="AC15" s="223" t="s">
        <v>452</v>
      </c>
      <c r="AD15" s="223" t="s">
        <v>453</v>
      </c>
      <c r="AE15" s="223" t="s">
        <v>454</v>
      </c>
      <c r="AF15" s="223" t="s">
        <v>455</v>
      </c>
      <c r="AG15" s="223" t="s">
        <v>456</v>
      </c>
      <c r="AH15" s="223" t="s">
        <v>457</v>
      </c>
      <c r="AI15" s="223" t="s">
        <v>458</v>
      </c>
      <c r="AJ15" s="223" t="s">
        <v>459</v>
      </c>
      <c r="AK15" s="223" t="s">
        <v>460</v>
      </c>
      <c r="AL15" s="224" t="s">
        <v>461</v>
      </c>
      <c r="AM15" s="223" t="s">
        <v>462</v>
      </c>
      <c r="AN15" s="225" t="s">
        <v>598</v>
      </c>
      <c r="AO15" s="225" t="s">
        <v>462</v>
      </c>
      <c r="AP15" s="225" t="s">
        <v>593</v>
      </c>
      <c r="AQ15" s="217" t="s">
        <v>119</v>
      </c>
      <c r="AR15" s="217" t="s">
        <v>597</v>
      </c>
      <c r="AS15" s="217" t="s">
        <v>208</v>
      </c>
      <c r="AT15" s="226" t="s">
        <v>466</v>
      </c>
      <c r="AU15" s="226" t="s">
        <v>467</v>
      </c>
      <c r="AV15" s="226" t="s">
        <v>551</v>
      </c>
      <c r="AW15" s="226" t="s">
        <v>469</v>
      </c>
      <c r="AX15" s="226" t="s">
        <v>470</v>
      </c>
      <c r="AY15" s="226" t="s">
        <v>512</v>
      </c>
      <c r="AZ15" s="226" t="s">
        <v>569</v>
      </c>
      <c r="BA15" s="226" t="s">
        <v>473</v>
      </c>
      <c r="BB15" s="226" t="s">
        <v>474</v>
      </c>
      <c r="BC15" s="226" t="s">
        <v>475</v>
      </c>
      <c r="BD15" s="226" t="s">
        <v>476</v>
      </c>
      <c r="BE15" s="226" t="s">
        <v>500</v>
      </c>
      <c r="BF15" s="226" t="s">
        <v>478</v>
      </c>
      <c r="BG15" s="226" t="s">
        <v>570</v>
      </c>
      <c r="BH15" s="226" t="s">
        <v>480</v>
      </c>
      <c r="BI15" s="226" t="s">
        <v>481</v>
      </c>
      <c r="BJ15" s="226" t="s">
        <v>482</v>
      </c>
      <c r="BK15" s="226" t="s">
        <v>483</v>
      </c>
      <c r="BL15" s="226" t="s">
        <v>484</v>
      </c>
      <c r="BM15" s="226" t="s">
        <v>485</v>
      </c>
      <c r="BN15" s="226" t="s">
        <v>486</v>
      </c>
      <c r="BO15" s="226" t="s">
        <v>501</v>
      </c>
      <c r="BP15" s="227" t="s">
        <v>488</v>
      </c>
      <c r="BQ15" s="228" t="s">
        <v>489</v>
      </c>
      <c r="BR15" s="229" t="s">
        <v>599</v>
      </c>
      <c r="BS15" s="229" t="s">
        <v>476</v>
      </c>
      <c r="BT15" s="229" t="s">
        <v>600</v>
      </c>
    </row>
    <row r="16" spans="1:78" s="212" customFormat="1" ht="10.5" x14ac:dyDescent="0.15">
      <c r="A16" s="211" t="s">
        <v>573</v>
      </c>
      <c r="E16" s="213" t="s">
        <v>120</v>
      </c>
      <c r="F16" s="213" t="s">
        <v>601</v>
      </c>
      <c r="G16" s="213" t="s">
        <v>208</v>
      </c>
      <c r="H16" s="223" t="s">
        <v>432</v>
      </c>
      <c r="I16" s="223" t="s">
        <v>433</v>
      </c>
      <c r="J16" s="223" t="s">
        <v>434</v>
      </c>
      <c r="K16" s="223" t="s">
        <v>435</v>
      </c>
      <c r="L16" s="223" t="s">
        <v>436</v>
      </c>
      <c r="M16" s="223" t="s">
        <v>437</v>
      </c>
      <c r="N16" s="223" t="s">
        <v>438</v>
      </c>
      <c r="O16" s="223" t="s">
        <v>439</v>
      </c>
      <c r="P16" s="223" t="s">
        <v>440</v>
      </c>
      <c r="Q16" s="223" t="s">
        <v>441</v>
      </c>
      <c r="R16" s="223" t="s">
        <v>442</v>
      </c>
      <c r="S16" s="223" t="s">
        <v>443</v>
      </c>
      <c r="T16" s="223" t="s">
        <v>444</v>
      </c>
      <c r="U16" s="223" t="s">
        <v>445</v>
      </c>
      <c r="V16" s="223" t="s">
        <v>446</v>
      </c>
      <c r="W16" s="223" t="s">
        <v>447</v>
      </c>
      <c r="X16" s="223" t="s">
        <v>448</v>
      </c>
      <c r="Y16" s="223" t="s">
        <v>448</v>
      </c>
      <c r="Z16" s="223" t="s">
        <v>449</v>
      </c>
      <c r="AA16" s="223" t="s">
        <v>450</v>
      </c>
      <c r="AB16" s="223" t="s">
        <v>451</v>
      </c>
      <c r="AC16" s="223" t="s">
        <v>452</v>
      </c>
      <c r="AD16" s="223" t="s">
        <v>453</v>
      </c>
      <c r="AE16" s="223" t="s">
        <v>454</v>
      </c>
      <c r="AF16" s="223" t="s">
        <v>455</v>
      </c>
      <c r="AG16" s="223" t="s">
        <v>456</v>
      </c>
      <c r="AH16" s="223" t="s">
        <v>457</v>
      </c>
      <c r="AI16" s="223" t="s">
        <v>458</v>
      </c>
      <c r="AJ16" s="223" t="s">
        <v>459</v>
      </c>
      <c r="AK16" s="223" t="s">
        <v>460</v>
      </c>
      <c r="AL16" s="224" t="s">
        <v>461</v>
      </c>
      <c r="AM16" s="223" t="s">
        <v>462</v>
      </c>
      <c r="AN16" s="225" t="s">
        <v>602</v>
      </c>
      <c r="AO16" s="225" t="s">
        <v>446</v>
      </c>
      <c r="AP16" s="225" t="s">
        <v>603</v>
      </c>
      <c r="AQ16" s="217" t="s">
        <v>120</v>
      </c>
      <c r="AR16" s="217" t="s">
        <v>601</v>
      </c>
      <c r="AS16" s="217" t="s">
        <v>208</v>
      </c>
      <c r="AT16" s="226" t="s">
        <v>466</v>
      </c>
      <c r="AU16" s="226" t="s">
        <v>467</v>
      </c>
      <c r="AV16" s="226" t="s">
        <v>551</v>
      </c>
      <c r="AW16" s="226" t="s">
        <v>469</v>
      </c>
      <c r="AX16" s="226" t="s">
        <v>470</v>
      </c>
      <c r="AY16" s="226" t="s">
        <v>512</v>
      </c>
      <c r="AZ16" s="226" t="s">
        <v>569</v>
      </c>
      <c r="BA16" s="226" t="s">
        <v>473</v>
      </c>
      <c r="BB16" s="226" t="s">
        <v>474</v>
      </c>
      <c r="BC16" s="226" t="s">
        <v>475</v>
      </c>
      <c r="BD16" s="226" t="s">
        <v>476</v>
      </c>
      <c r="BE16" s="226" t="s">
        <v>500</v>
      </c>
      <c r="BF16" s="226" t="s">
        <v>478</v>
      </c>
      <c r="BG16" s="226" t="s">
        <v>570</v>
      </c>
      <c r="BH16" s="226" t="s">
        <v>480</v>
      </c>
      <c r="BI16" s="226" t="s">
        <v>481</v>
      </c>
      <c r="BJ16" s="226" t="s">
        <v>482</v>
      </c>
      <c r="BK16" s="226" t="s">
        <v>483</v>
      </c>
      <c r="BL16" s="226" t="s">
        <v>484</v>
      </c>
      <c r="BM16" s="226" t="s">
        <v>485</v>
      </c>
      <c r="BN16" s="226" t="s">
        <v>486</v>
      </c>
      <c r="BO16" s="226" t="s">
        <v>501</v>
      </c>
      <c r="BP16" s="227" t="s">
        <v>488</v>
      </c>
      <c r="BQ16" s="228" t="s">
        <v>489</v>
      </c>
      <c r="BR16" s="229" t="s">
        <v>604</v>
      </c>
      <c r="BS16" s="229" t="s">
        <v>466</v>
      </c>
      <c r="BT16" s="229" t="s">
        <v>605</v>
      </c>
    </row>
    <row r="17" spans="1:72" s="212" customFormat="1" ht="10.5" x14ac:dyDescent="0.15">
      <c r="E17" s="222" t="s">
        <v>121</v>
      </c>
      <c r="F17" s="222" t="s">
        <v>606</v>
      </c>
      <c r="G17" s="222" t="s">
        <v>495</v>
      </c>
      <c r="H17" s="236" t="s">
        <v>607</v>
      </c>
      <c r="I17" s="236" t="s">
        <v>441</v>
      </c>
      <c r="J17" s="236" t="s">
        <v>608</v>
      </c>
      <c r="K17" s="236" t="s">
        <v>609</v>
      </c>
      <c r="L17" s="236" t="s">
        <v>610</v>
      </c>
      <c r="M17" s="236" t="s">
        <v>451</v>
      </c>
      <c r="N17" s="236" t="s">
        <v>432</v>
      </c>
      <c r="O17" s="236" t="s">
        <v>432</v>
      </c>
      <c r="P17" s="236" t="s">
        <v>456</v>
      </c>
      <c r="Q17" s="236" t="s">
        <v>611</v>
      </c>
      <c r="R17" s="236" t="s">
        <v>458</v>
      </c>
      <c r="S17" s="236" t="s">
        <v>434</v>
      </c>
      <c r="T17" s="236" t="s">
        <v>435</v>
      </c>
      <c r="U17" s="236" t="s">
        <v>452</v>
      </c>
      <c r="V17" s="236" t="s">
        <v>612</v>
      </c>
      <c r="W17" s="236" t="s">
        <v>613</v>
      </c>
      <c r="X17" s="236" t="s">
        <v>614</v>
      </c>
      <c r="Y17" s="236" t="s">
        <v>615</v>
      </c>
      <c r="Z17" s="236" t="s">
        <v>438</v>
      </c>
      <c r="AA17" s="236" t="s">
        <v>439</v>
      </c>
      <c r="AB17" s="236" t="s">
        <v>459</v>
      </c>
      <c r="AC17" s="236" t="s">
        <v>460</v>
      </c>
      <c r="AN17" s="225" t="s">
        <v>616</v>
      </c>
      <c r="AO17" s="225" t="s">
        <v>444</v>
      </c>
      <c r="AP17" s="225" t="s">
        <v>617</v>
      </c>
      <c r="AQ17" s="237" t="s">
        <v>121</v>
      </c>
      <c r="AR17" s="237" t="s">
        <v>606</v>
      </c>
      <c r="AS17" s="237" t="s">
        <v>495</v>
      </c>
      <c r="AT17" s="238" t="s">
        <v>618</v>
      </c>
      <c r="AU17" s="238" t="s">
        <v>482</v>
      </c>
      <c r="AV17" s="238" t="s">
        <v>619</v>
      </c>
      <c r="AW17" s="238" t="s">
        <v>486</v>
      </c>
      <c r="AX17" s="238" t="s">
        <v>620</v>
      </c>
      <c r="AY17" s="238" t="s">
        <v>621</v>
      </c>
      <c r="AZ17" s="238" t="s">
        <v>622</v>
      </c>
      <c r="BA17" s="239" t="s">
        <v>512</v>
      </c>
      <c r="BB17" s="239" t="s">
        <v>623</v>
      </c>
      <c r="BC17" s="239" t="s">
        <v>624</v>
      </c>
      <c r="BD17" s="239" t="s">
        <v>625</v>
      </c>
      <c r="BE17" s="239" t="s">
        <v>626</v>
      </c>
      <c r="BF17" s="239" t="s">
        <v>627</v>
      </c>
      <c r="BG17" s="239" t="s">
        <v>628</v>
      </c>
      <c r="BH17" s="239" t="s">
        <v>629</v>
      </c>
      <c r="BI17" s="239" t="s">
        <v>485</v>
      </c>
      <c r="BJ17" s="239" t="s">
        <v>501</v>
      </c>
      <c r="BK17" s="240" t="s">
        <v>630</v>
      </c>
      <c r="BL17" s="240" t="s">
        <v>489</v>
      </c>
      <c r="BM17" s="240" t="s">
        <v>631</v>
      </c>
      <c r="BN17" s="240" t="s">
        <v>632</v>
      </c>
      <c r="BO17" s="240" t="s">
        <v>633</v>
      </c>
      <c r="BR17" s="229" t="s">
        <v>634</v>
      </c>
      <c r="BS17" s="229" t="s">
        <v>467</v>
      </c>
      <c r="BT17" s="229" t="s">
        <v>605</v>
      </c>
    </row>
    <row r="18" spans="1:72" s="212" customFormat="1" ht="10.5" x14ac:dyDescent="0.15">
      <c r="E18" s="222" t="s">
        <v>122</v>
      </c>
      <c r="F18" s="222" t="s">
        <v>635</v>
      </c>
      <c r="G18" s="222" t="s">
        <v>495</v>
      </c>
      <c r="H18" s="236" t="s">
        <v>607</v>
      </c>
      <c r="I18" s="236" t="s">
        <v>441</v>
      </c>
      <c r="J18" s="236" t="s">
        <v>608</v>
      </c>
      <c r="K18" s="236" t="s">
        <v>609</v>
      </c>
      <c r="L18" s="236" t="s">
        <v>453</v>
      </c>
      <c r="M18" s="236" t="s">
        <v>451</v>
      </c>
      <c r="N18" s="236" t="s">
        <v>432</v>
      </c>
      <c r="O18" s="236" t="s">
        <v>432</v>
      </c>
      <c r="P18" s="236" t="s">
        <v>456</v>
      </c>
      <c r="Q18" s="236" t="s">
        <v>446</v>
      </c>
      <c r="R18" s="236" t="s">
        <v>458</v>
      </c>
      <c r="S18" s="236" t="s">
        <v>434</v>
      </c>
      <c r="T18" s="236" t="s">
        <v>435</v>
      </c>
      <c r="U18" s="236" t="s">
        <v>452</v>
      </c>
      <c r="V18" s="236" t="s">
        <v>612</v>
      </c>
      <c r="W18" s="236" t="s">
        <v>613</v>
      </c>
      <c r="X18" s="236" t="s">
        <v>614</v>
      </c>
      <c r="Y18" s="236" t="s">
        <v>437</v>
      </c>
      <c r="Z18" s="236" t="s">
        <v>438</v>
      </c>
      <c r="AA18" s="236" t="s">
        <v>439</v>
      </c>
      <c r="AB18" s="236" t="s">
        <v>459</v>
      </c>
      <c r="AC18" s="236" t="s">
        <v>460</v>
      </c>
      <c r="AN18" s="225" t="s">
        <v>636</v>
      </c>
      <c r="AO18" s="225" t="s">
        <v>441</v>
      </c>
      <c r="AP18" s="225" t="s">
        <v>637</v>
      </c>
      <c r="AQ18" s="237" t="s">
        <v>122</v>
      </c>
      <c r="AR18" s="237" t="s">
        <v>635</v>
      </c>
      <c r="AS18" s="237" t="s">
        <v>495</v>
      </c>
      <c r="AT18" s="238" t="s">
        <v>618</v>
      </c>
      <c r="AU18" s="238" t="s">
        <v>482</v>
      </c>
      <c r="AV18" s="238" t="s">
        <v>619</v>
      </c>
      <c r="AW18" s="238" t="s">
        <v>486</v>
      </c>
      <c r="AX18" s="238" t="s">
        <v>620</v>
      </c>
      <c r="AY18" s="238" t="s">
        <v>621</v>
      </c>
      <c r="AZ18" s="238" t="s">
        <v>622</v>
      </c>
      <c r="BA18" s="239" t="s">
        <v>512</v>
      </c>
      <c r="BB18" s="239" t="s">
        <v>623</v>
      </c>
      <c r="BC18" s="239" t="s">
        <v>624</v>
      </c>
      <c r="BD18" s="239" t="s">
        <v>625</v>
      </c>
      <c r="BE18" s="239" t="s">
        <v>626</v>
      </c>
      <c r="BF18" s="239" t="s">
        <v>627</v>
      </c>
      <c r="BG18" s="239" t="s">
        <v>628</v>
      </c>
      <c r="BH18" s="239" t="s">
        <v>629</v>
      </c>
      <c r="BI18" s="239" t="s">
        <v>485</v>
      </c>
      <c r="BJ18" s="239" t="s">
        <v>501</v>
      </c>
      <c r="BK18" s="240" t="s">
        <v>630</v>
      </c>
      <c r="BL18" s="240" t="s">
        <v>489</v>
      </c>
      <c r="BM18" s="240" t="s">
        <v>631</v>
      </c>
      <c r="BN18" s="240" t="s">
        <v>632</v>
      </c>
      <c r="BO18" s="240" t="s">
        <v>633</v>
      </c>
      <c r="BR18" s="229" t="s">
        <v>638</v>
      </c>
      <c r="BS18" s="229" t="s">
        <v>481</v>
      </c>
      <c r="BT18" s="229" t="s">
        <v>639</v>
      </c>
    </row>
    <row r="19" spans="1:72" s="212" customFormat="1" ht="10.5" x14ac:dyDescent="0.15">
      <c r="E19" s="222" t="s">
        <v>123</v>
      </c>
      <c r="F19" s="222" t="s">
        <v>640</v>
      </c>
      <c r="G19" s="222" t="s">
        <v>495</v>
      </c>
      <c r="H19" s="236" t="s">
        <v>607</v>
      </c>
      <c r="I19" s="236" t="s">
        <v>441</v>
      </c>
      <c r="J19" s="236" t="s">
        <v>608</v>
      </c>
      <c r="K19" s="236" t="s">
        <v>609</v>
      </c>
      <c r="L19" s="236" t="s">
        <v>453</v>
      </c>
      <c r="M19" s="236" t="s">
        <v>451</v>
      </c>
      <c r="N19" s="236" t="s">
        <v>432</v>
      </c>
      <c r="O19" s="236" t="s">
        <v>432</v>
      </c>
      <c r="P19" s="236" t="s">
        <v>456</v>
      </c>
      <c r="Q19" s="236" t="s">
        <v>446</v>
      </c>
      <c r="R19" s="236" t="s">
        <v>458</v>
      </c>
      <c r="S19" s="236" t="s">
        <v>434</v>
      </c>
      <c r="T19" s="236" t="s">
        <v>435</v>
      </c>
      <c r="U19" s="236" t="s">
        <v>452</v>
      </c>
      <c r="V19" s="236" t="s">
        <v>612</v>
      </c>
      <c r="W19" s="236" t="s">
        <v>613</v>
      </c>
      <c r="X19" s="236" t="s">
        <v>614</v>
      </c>
      <c r="Y19" s="236" t="s">
        <v>437</v>
      </c>
      <c r="Z19" s="236" t="s">
        <v>438</v>
      </c>
      <c r="AA19" s="236" t="s">
        <v>439</v>
      </c>
      <c r="AB19" s="236" t="s">
        <v>459</v>
      </c>
      <c r="AC19" s="236" t="s">
        <v>460</v>
      </c>
      <c r="AN19" s="225" t="s">
        <v>641</v>
      </c>
      <c r="AO19" s="225" t="s">
        <v>442</v>
      </c>
      <c r="AP19" s="225" t="s">
        <v>637</v>
      </c>
      <c r="AQ19" s="237" t="s">
        <v>123</v>
      </c>
      <c r="AR19" s="237" t="s">
        <v>640</v>
      </c>
      <c r="AS19" s="237" t="s">
        <v>495</v>
      </c>
      <c r="AT19" s="238" t="s">
        <v>618</v>
      </c>
      <c r="AU19" s="238" t="s">
        <v>482</v>
      </c>
      <c r="AV19" s="238" t="s">
        <v>619</v>
      </c>
      <c r="AW19" s="238" t="s">
        <v>486</v>
      </c>
      <c r="AX19" s="238" t="s">
        <v>620</v>
      </c>
      <c r="AY19" s="238" t="s">
        <v>621</v>
      </c>
      <c r="AZ19" s="238" t="s">
        <v>622</v>
      </c>
      <c r="BA19" s="239" t="s">
        <v>512</v>
      </c>
      <c r="BB19" s="239" t="s">
        <v>623</v>
      </c>
      <c r="BC19" s="239" t="s">
        <v>624</v>
      </c>
      <c r="BD19" s="239" t="s">
        <v>625</v>
      </c>
      <c r="BE19" s="239" t="s">
        <v>626</v>
      </c>
      <c r="BF19" s="239" t="s">
        <v>627</v>
      </c>
      <c r="BG19" s="239" t="s">
        <v>628</v>
      </c>
      <c r="BH19" s="239" t="s">
        <v>629</v>
      </c>
      <c r="BI19" s="239" t="s">
        <v>485</v>
      </c>
      <c r="BJ19" s="239" t="s">
        <v>501</v>
      </c>
      <c r="BK19" s="240" t="s">
        <v>630</v>
      </c>
      <c r="BL19" s="240" t="s">
        <v>489</v>
      </c>
      <c r="BM19" s="240" t="s">
        <v>631</v>
      </c>
      <c r="BN19" s="240" t="s">
        <v>632</v>
      </c>
      <c r="BO19" s="240" t="s">
        <v>633</v>
      </c>
      <c r="BR19" s="229" t="s">
        <v>642</v>
      </c>
      <c r="BS19" s="229" t="s">
        <v>470</v>
      </c>
      <c r="BT19" s="229" t="s">
        <v>470</v>
      </c>
    </row>
    <row r="20" spans="1:72" s="212" customFormat="1" ht="10.5" x14ac:dyDescent="0.15">
      <c r="E20" s="222" t="s">
        <v>124</v>
      </c>
      <c r="F20" s="222" t="s">
        <v>643</v>
      </c>
      <c r="G20" s="222" t="s">
        <v>495</v>
      </c>
      <c r="H20" s="236" t="s">
        <v>607</v>
      </c>
      <c r="I20" s="236" t="s">
        <v>441</v>
      </c>
      <c r="J20" s="236" t="s">
        <v>608</v>
      </c>
      <c r="K20" s="236" t="s">
        <v>609</v>
      </c>
      <c r="L20" s="236" t="s">
        <v>453</v>
      </c>
      <c r="M20" s="236" t="s">
        <v>451</v>
      </c>
      <c r="N20" s="236" t="s">
        <v>432</v>
      </c>
      <c r="O20" s="236" t="s">
        <v>432</v>
      </c>
      <c r="P20" s="236" t="s">
        <v>456</v>
      </c>
      <c r="Q20" s="236" t="s">
        <v>446</v>
      </c>
      <c r="R20" s="236" t="s">
        <v>458</v>
      </c>
      <c r="S20" s="236" t="s">
        <v>434</v>
      </c>
      <c r="T20" s="236" t="s">
        <v>435</v>
      </c>
      <c r="U20" s="236" t="s">
        <v>452</v>
      </c>
      <c r="V20" s="236" t="s">
        <v>612</v>
      </c>
      <c r="W20" s="236" t="s">
        <v>613</v>
      </c>
      <c r="X20" s="236" t="s">
        <v>614</v>
      </c>
      <c r="Y20" s="236" t="s">
        <v>437</v>
      </c>
      <c r="Z20" s="236" t="s">
        <v>438</v>
      </c>
      <c r="AA20" s="236" t="s">
        <v>439</v>
      </c>
      <c r="AB20" s="236" t="s">
        <v>459</v>
      </c>
      <c r="AC20" s="236" t="s">
        <v>460</v>
      </c>
      <c r="AN20" s="225" t="s">
        <v>644</v>
      </c>
      <c r="AO20" s="225" t="s">
        <v>443</v>
      </c>
      <c r="AP20" s="225" t="s">
        <v>637</v>
      </c>
      <c r="AQ20" s="237" t="s">
        <v>124</v>
      </c>
      <c r="AR20" s="237" t="s">
        <v>643</v>
      </c>
      <c r="AS20" s="237" t="s">
        <v>495</v>
      </c>
      <c r="AT20" s="238" t="s">
        <v>618</v>
      </c>
      <c r="AU20" s="238" t="s">
        <v>482</v>
      </c>
      <c r="AV20" s="238" t="s">
        <v>619</v>
      </c>
      <c r="AW20" s="238" t="s">
        <v>486</v>
      </c>
      <c r="AX20" s="238" t="s">
        <v>620</v>
      </c>
      <c r="AY20" s="238" t="s">
        <v>621</v>
      </c>
      <c r="AZ20" s="238" t="s">
        <v>622</v>
      </c>
      <c r="BA20" s="239" t="s">
        <v>512</v>
      </c>
      <c r="BB20" s="239" t="s">
        <v>623</v>
      </c>
      <c r="BC20" s="239" t="s">
        <v>624</v>
      </c>
      <c r="BD20" s="239" t="s">
        <v>625</v>
      </c>
      <c r="BE20" s="239" t="s">
        <v>626</v>
      </c>
      <c r="BF20" s="239" t="s">
        <v>627</v>
      </c>
      <c r="BG20" s="239" t="s">
        <v>628</v>
      </c>
      <c r="BH20" s="239" t="s">
        <v>629</v>
      </c>
      <c r="BI20" s="239" t="s">
        <v>485</v>
      </c>
      <c r="BJ20" s="239" t="s">
        <v>501</v>
      </c>
      <c r="BK20" s="240" t="s">
        <v>630</v>
      </c>
      <c r="BL20" s="240" t="s">
        <v>489</v>
      </c>
      <c r="BM20" s="240" t="s">
        <v>631</v>
      </c>
      <c r="BN20" s="240" t="s">
        <v>632</v>
      </c>
      <c r="BO20" s="240" t="s">
        <v>633</v>
      </c>
      <c r="BR20" s="230" t="s">
        <v>645</v>
      </c>
      <c r="BS20" s="230" t="s">
        <v>570</v>
      </c>
      <c r="BT20" s="230" t="s">
        <v>646</v>
      </c>
    </row>
    <row r="21" spans="1:72" s="212" customFormat="1" ht="10.5" x14ac:dyDescent="0.15">
      <c r="E21" s="222" t="s">
        <v>125</v>
      </c>
      <c r="F21" s="222" t="s">
        <v>647</v>
      </c>
      <c r="G21" s="222" t="s">
        <v>495</v>
      </c>
      <c r="H21" s="236" t="s">
        <v>607</v>
      </c>
      <c r="I21" s="236" t="s">
        <v>441</v>
      </c>
      <c r="J21" s="236" t="s">
        <v>608</v>
      </c>
      <c r="K21" s="236" t="s">
        <v>609</v>
      </c>
      <c r="L21" s="236" t="s">
        <v>453</v>
      </c>
      <c r="M21" s="236" t="s">
        <v>451</v>
      </c>
      <c r="N21" s="236" t="s">
        <v>432</v>
      </c>
      <c r="O21" s="236" t="s">
        <v>432</v>
      </c>
      <c r="P21" s="236" t="s">
        <v>456</v>
      </c>
      <c r="Q21" s="236" t="s">
        <v>446</v>
      </c>
      <c r="R21" s="236" t="s">
        <v>458</v>
      </c>
      <c r="S21" s="236" t="s">
        <v>434</v>
      </c>
      <c r="T21" s="236" t="s">
        <v>435</v>
      </c>
      <c r="U21" s="236" t="s">
        <v>452</v>
      </c>
      <c r="V21" s="236" t="s">
        <v>612</v>
      </c>
      <c r="W21" s="236" t="s">
        <v>613</v>
      </c>
      <c r="X21" s="236" t="s">
        <v>614</v>
      </c>
      <c r="Y21" s="236" t="s">
        <v>437</v>
      </c>
      <c r="Z21" s="236" t="s">
        <v>438</v>
      </c>
      <c r="AA21" s="236" t="s">
        <v>439</v>
      </c>
      <c r="AB21" s="236" t="s">
        <v>459</v>
      </c>
      <c r="AC21" s="236" t="s">
        <v>460</v>
      </c>
      <c r="AN21" s="225" t="s">
        <v>648</v>
      </c>
      <c r="AO21" s="225" t="s">
        <v>649</v>
      </c>
      <c r="AP21" s="225" t="s">
        <v>503</v>
      </c>
      <c r="AQ21" s="237" t="s">
        <v>125</v>
      </c>
      <c r="AR21" s="237" t="s">
        <v>647</v>
      </c>
      <c r="AS21" s="237" t="s">
        <v>650</v>
      </c>
      <c r="AT21" s="238" t="s">
        <v>618</v>
      </c>
      <c r="AU21" s="238" t="s">
        <v>482</v>
      </c>
      <c r="AV21" s="238" t="s">
        <v>619</v>
      </c>
      <c r="AW21" s="238" t="s">
        <v>486</v>
      </c>
      <c r="AX21" s="238" t="s">
        <v>620</v>
      </c>
      <c r="AY21" s="238" t="s">
        <v>621</v>
      </c>
      <c r="AZ21" s="238" t="s">
        <v>622</v>
      </c>
      <c r="BA21" s="239" t="s">
        <v>512</v>
      </c>
      <c r="BB21" s="239" t="s">
        <v>623</v>
      </c>
      <c r="BC21" s="239" t="s">
        <v>624</v>
      </c>
      <c r="BD21" s="239" t="s">
        <v>625</v>
      </c>
      <c r="BE21" s="239" t="s">
        <v>626</v>
      </c>
      <c r="BF21" s="239" t="s">
        <v>627</v>
      </c>
      <c r="BG21" s="239" t="s">
        <v>628</v>
      </c>
      <c r="BH21" s="239" t="s">
        <v>629</v>
      </c>
      <c r="BI21" s="239" t="s">
        <v>485</v>
      </c>
      <c r="BJ21" s="239" t="s">
        <v>501</v>
      </c>
      <c r="BK21" s="240" t="s">
        <v>630</v>
      </c>
      <c r="BL21" s="240" t="s">
        <v>489</v>
      </c>
      <c r="BM21" s="240" t="s">
        <v>631</v>
      </c>
      <c r="BN21" s="240" t="s">
        <v>632</v>
      </c>
      <c r="BO21" s="240" t="s">
        <v>633</v>
      </c>
      <c r="BR21" s="229" t="s">
        <v>651</v>
      </c>
      <c r="BS21" s="229" t="s">
        <v>652</v>
      </c>
      <c r="BT21" s="229" t="s">
        <v>653</v>
      </c>
    </row>
    <row r="22" spans="1:72" s="212" customFormat="1" ht="10.5" x14ac:dyDescent="0.15">
      <c r="A22" s="212" t="s">
        <v>273</v>
      </c>
      <c r="B22" s="212" t="s">
        <v>160</v>
      </c>
      <c r="C22" s="212" t="s">
        <v>326</v>
      </c>
      <c r="E22" s="222" t="s">
        <v>126</v>
      </c>
      <c r="F22" s="222" t="s">
        <v>654</v>
      </c>
      <c r="G22" s="222" t="s">
        <v>495</v>
      </c>
      <c r="H22" s="236" t="s">
        <v>607</v>
      </c>
      <c r="I22" s="236" t="s">
        <v>441</v>
      </c>
      <c r="J22" s="236" t="s">
        <v>608</v>
      </c>
      <c r="K22" s="236" t="s">
        <v>609</v>
      </c>
      <c r="L22" s="236" t="s">
        <v>453</v>
      </c>
      <c r="M22" s="236" t="s">
        <v>451</v>
      </c>
      <c r="N22" s="236" t="s">
        <v>432</v>
      </c>
      <c r="O22" s="236" t="s">
        <v>432</v>
      </c>
      <c r="P22" s="236" t="s">
        <v>456</v>
      </c>
      <c r="Q22" s="236" t="s">
        <v>446</v>
      </c>
      <c r="R22" s="236" t="s">
        <v>458</v>
      </c>
      <c r="S22" s="236" t="s">
        <v>434</v>
      </c>
      <c r="T22" s="236" t="s">
        <v>435</v>
      </c>
      <c r="U22" s="236" t="s">
        <v>452</v>
      </c>
      <c r="V22" s="236" t="s">
        <v>612</v>
      </c>
      <c r="W22" s="236" t="s">
        <v>613</v>
      </c>
      <c r="X22" s="236" t="s">
        <v>614</v>
      </c>
      <c r="Y22" s="236" t="s">
        <v>437</v>
      </c>
      <c r="Z22" s="236" t="s">
        <v>438</v>
      </c>
      <c r="AA22" s="236" t="s">
        <v>439</v>
      </c>
      <c r="AB22" s="236" t="s">
        <v>459</v>
      </c>
      <c r="AC22" s="236" t="s">
        <v>460</v>
      </c>
      <c r="AN22" s="225" t="s">
        <v>655</v>
      </c>
      <c r="AO22" s="225" t="s">
        <v>455</v>
      </c>
      <c r="AP22" s="225" t="s">
        <v>656</v>
      </c>
      <c r="AQ22" s="237" t="s">
        <v>126</v>
      </c>
      <c r="AR22" s="237" t="s">
        <v>654</v>
      </c>
      <c r="AS22" s="237" t="s">
        <v>495</v>
      </c>
      <c r="AT22" s="238" t="s">
        <v>618</v>
      </c>
      <c r="AU22" s="238" t="s">
        <v>482</v>
      </c>
      <c r="AV22" s="238" t="s">
        <v>619</v>
      </c>
      <c r="AW22" s="238" t="s">
        <v>486</v>
      </c>
      <c r="AX22" s="238" t="s">
        <v>620</v>
      </c>
      <c r="AY22" s="238" t="s">
        <v>621</v>
      </c>
      <c r="AZ22" s="238" t="s">
        <v>622</v>
      </c>
      <c r="BA22" s="239" t="s">
        <v>512</v>
      </c>
      <c r="BB22" s="239" t="s">
        <v>623</v>
      </c>
      <c r="BC22" s="239" t="s">
        <v>624</v>
      </c>
      <c r="BD22" s="239" t="s">
        <v>625</v>
      </c>
      <c r="BE22" s="239" t="s">
        <v>626</v>
      </c>
      <c r="BF22" s="239" t="s">
        <v>627</v>
      </c>
      <c r="BG22" s="239" t="s">
        <v>628</v>
      </c>
      <c r="BH22" s="239" t="s">
        <v>629</v>
      </c>
      <c r="BI22" s="239" t="s">
        <v>485</v>
      </c>
      <c r="BJ22" s="239" t="s">
        <v>501</v>
      </c>
      <c r="BK22" s="240" t="s">
        <v>630</v>
      </c>
      <c r="BL22" s="240" t="s">
        <v>489</v>
      </c>
      <c r="BM22" s="240" t="s">
        <v>631</v>
      </c>
      <c r="BN22" s="240" t="s">
        <v>632</v>
      </c>
      <c r="BO22" s="240" t="s">
        <v>633</v>
      </c>
      <c r="BR22" s="229" t="s">
        <v>657</v>
      </c>
      <c r="BS22" s="229" t="s">
        <v>658</v>
      </c>
      <c r="BT22" s="229" t="s">
        <v>659</v>
      </c>
    </row>
    <row r="23" spans="1:72" s="212" customFormat="1" ht="10.5" x14ac:dyDescent="0.15">
      <c r="A23" s="212" t="s">
        <v>660</v>
      </c>
      <c r="B23" s="212" t="s">
        <v>175</v>
      </c>
      <c r="C23" s="212" t="s">
        <v>318</v>
      </c>
      <c r="E23" s="222" t="s">
        <v>127</v>
      </c>
      <c r="F23" s="222" t="s">
        <v>661</v>
      </c>
      <c r="G23" s="222" t="s">
        <v>495</v>
      </c>
      <c r="H23" s="236" t="s">
        <v>607</v>
      </c>
      <c r="I23" s="236" t="s">
        <v>441</v>
      </c>
      <c r="J23" s="236" t="s">
        <v>608</v>
      </c>
      <c r="K23" s="236" t="s">
        <v>609</v>
      </c>
      <c r="L23" s="236" t="s">
        <v>453</v>
      </c>
      <c r="M23" s="236" t="s">
        <v>451</v>
      </c>
      <c r="N23" s="236" t="s">
        <v>432</v>
      </c>
      <c r="O23" s="236" t="s">
        <v>432</v>
      </c>
      <c r="P23" s="236" t="s">
        <v>456</v>
      </c>
      <c r="Q23" s="236" t="s">
        <v>446</v>
      </c>
      <c r="R23" s="236" t="s">
        <v>458</v>
      </c>
      <c r="S23" s="236" t="s">
        <v>434</v>
      </c>
      <c r="T23" s="236" t="s">
        <v>435</v>
      </c>
      <c r="U23" s="236" t="s">
        <v>452</v>
      </c>
      <c r="V23" s="236" t="s">
        <v>612</v>
      </c>
      <c r="W23" s="236" t="s">
        <v>613</v>
      </c>
      <c r="X23" s="236" t="s">
        <v>614</v>
      </c>
      <c r="Y23" s="236" t="s">
        <v>437</v>
      </c>
      <c r="Z23" s="236" t="s">
        <v>438</v>
      </c>
      <c r="AA23" s="236" t="s">
        <v>439</v>
      </c>
      <c r="AB23" s="236" t="s">
        <v>459</v>
      </c>
      <c r="AC23" s="236" t="s">
        <v>460</v>
      </c>
      <c r="AN23" s="225" t="s">
        <v>662</v>
      </c>
      <c r="AO23" s="225" t="s">
        <v>451</v>
      </c>
      <c r="AP23" s="225" t="s">
        <v>663</v>
      </c>
      <c r="AQ23" s="237" t="s">
        <v>127</v>
      </c>
      <c r="AR23" s="237" t="s">
        <v>661</v>
      </c>
      <c r="AS23" s="237" t="s">
        <v>495</v>
      </c>
      <c r="AT23" s="238" t="s">
        <v>618</v>
      </c>
      <c r="AU23" s="238" t="s">
        <v>482</v>
      </c>
      <c r="AV23" s="238" t="s">
        <v>619</v>
      </c>
      <c r="AW23" s="238" t="s">
        <v>486</v>
      </c>
      <c r="AX23" s="238" t="s">
        <v>620</v>
      </c>
      <c r="AY23" s="238" t="s">
        <v>621</v>
      </c>
      <c r="AZ23" s="238" t="s">
        <v>622</v>
      </c>
      <c r="BA23" s="239" t="s">
        <v>512</v>
      </c>
      <c r="BB23" s="239" t="s">
        <v>623</v>
      </c>
      <c r="BC23" s="239" t="s">
        <v>624</v>
      </c>
      <c r="BD23" s="239" t="s">
        <v>625</v>
      </c>
      <c r="BE23" s="239" t="s">
        <v>626</v>
      </c>
      <c r="BF23" s="239" t="s">
        <v>627</v>
      </c>
      <c r="BG23" s="239" t="s">
        <v>628</v>
      </c>
      <c r="BH23" s="239" t="s">
        <v>629</v>
      </c>
      <c r="BI23" s="239" t="s">
        <v>485</v>
      </c>
      <c r="BJ23" s="239" t="s">
        <v>501</v>
      </c>
      <c r="BK23" s="240" t="s">
        <v>630</v>
      </c>
      <c r="BL23" s="240" t="s">
        <v>489</v>
      </c>
      <c r="BM23" s="240" t="s">
        <v>631</v>
      </c>
      <c r="BN23" s="240" t="s">
        <v>632</v>
      </c>
      <c r="BO23" s="240" t="s">
        <v>633</v>
      </c>
      <c r="BR23" s="229" t="s">
        <v>664</v>
      </c>
      <c r="BS23" s="229" t="s">
        <v>665</v>
      </c>
      <c r="BT23" s="229" t="s">
        <v>659</v>
      </c>
    </row>
    <row r="24" spans="1:72" s="212" customFormat="1" ht="10.5" x14ac:dyDescent="0.15">
      <c r="E24" s="222" t="s">
        <v>128</v>
      </c>
      <c r="F24" s="222" t="s">
        <v>666</v>
      </c>
      <c r="G24" s="222" t="s">
        <v>495</v>
      </c>
      <c r="H24" s="236" t="s">
        <v>607</v>
      </c>
      <c r="I24" s="236" t="s">
        <v>441</v>
      </c>
      <c r="J24" s="236" t="s">
        <v>608</v>
      </c>
      <c r="K24" s="236" t="s">
        <v>609</v>
      </c>
      <c r="L24" s="236" t="s">
        <v>453</v>
      </c>
      <c r="M24" s="236" t="s">
        <v>451</v>
      </c>
      <c r="N24" s="236" t="s">
        <v>432</v>
      </c>
      <c r="O24" s="236" t="s">
        <v>432</v>
      </c>
      <c r="P24" s="236" t="s">
        <v>456</v>
      </c>
      <c r="Q24" s="236" t="s">
        <v>446</v>
      </c>
      <c r="R24" s="236" t="s">
        <v>458</v>
      </c>
      <c r="S24" s="236" t="s">
        <v>434</v>
      </c>
      <c r="T24" s="236" t="s">
        <v>435</v>
      </c>
      <c r="U24" s="236" t="s">
        <v>452</v>
      </c>
      <c r="V24" s="236" t="s">
        <v>612</v>
      </c>
      <c r="W24" s="236" t="s">
        <v>613</v>
      </c>
      <c r="X24" s="236" t="s">
        <v>614</v>
      </c>
      <c r="Y24" s="236" t="s">
        <v>437</v>
      </c>
      <c r="Z24" s="236" t="s">
        <v>438</v>
      </c>
      <c r="AA24" s="236" t="s">
        <v>439</v>
      </c>
      <c r="AB24" s="236" t="s">
        <v>459</v>
      </c>
      <c r="AC24" s="236" t="s">
        <v>460</v>
      </c>
      <c r="AN24" s="225" t="s">
        <v>667</v>
      </c>
      <c r="AO24" s="225" t="s">
        <v>457</v>
      </c>
      <c r="AP24" s="225" t="s">
        <v>668</v>
      </c>
      <c r="AQ24" s="237" t="s">
        <v>128</v>
      </c>
      <c r="AR24" s="237" t="s">
        <v>666</v>
      </c>
      <c r="AS24" s="237" t="s">
        <v>495</v>
      </c>
      <c r="AT24" s="238" t="s">
        <v>618</v>
      </c>
      <c r="AU24" s="238" t="s">
        <v>482</v>
      </c>
      <c r="AV24" s="238" t="s">
        <v>619</v>
      </c>
      <c r="AW24" s="238" t="s">
        <v>486</v>
      </c>
      <c r="AX24" s="238" t="s">
        <v>620</v>
      </c>
      <c r="AY24" s="238" t="s">
        <v>621</v>
      </c>
      <c r="AZ24" s="238" t="s">
        <v>622</v>
      </c>
      <c r="BA24" s="239" t="s">
        <v>512</v>
      </c>
      <c r="BB24" s="239" t="s">
        <v>623</v>
      </c>
      <c r="BC24" s="239" t="s">
        <v>624</v>
      </c>
      <c r="BD24" s="239" t="s">
        <v>625</v>
      </c>
      <c r="BE24" s="239" t="s">
        <v>626</v>
      </c>
      <c r="BF24" s="239" t="s">
        <v>627</v>
      </c>
      <c r="BG24" s="239" t="s">
        <v>628</v>
      </c>
      <c r="BH24" s="239" t="s">
        <v>629</v>
      </c>
      <c r="BI24" s="239" t="s">
        <v>485</v>
      </c>
      <c r="BJ24" s="239" t="s">
        <v>501</v>
      </c>
      <c r="BK24" s="240" t="s">
        <v>630</v>
      </c>
      <c r="BL24" s="240" t="s">
        <v>489</v>
      </c>
      <c r="BM24" s="240" t="s">
        <v>631</v>
      </c>
      <c r="BN24" s="240" t="s">
        <v>632</v>
      </c>
      <c r="BO24" s="240" t="s">
        <v>633</v>
      </c>
      <c r="BR24" s="229" t="s">
        <v>669</v>
      </c>
      <c r="BS24" s="229" t="s">
        <v>670</v>
      </c>
      <c r="BT24" s="229" t="s">
        <v>503</v>
      </c>
    </row>
    <row r="25" spans="1:72" s="212" customFormat="1" ht="10.5" x14ac:dyDescent="0.15">
      <c r="E25" s="222" t="s">
        <v>129</v>
      </c>
      <c r="F25" s="222" t="s">
        <v>671</v>
      </c>
      <c r="G25" s="222" t="s">
        <v>495</v>
      </c>
      <c r="H25" s="236" t="s">
        <v>607</v>
      </c>
      <c r="I25" s="236" t="s">
        <v>441</v>
      </c>
      <c r="J25" s="236" t="s">
        <v>608</v>
      </c>
      <c r="K25" s="236" t="s">
        <v>609</v>
      </c>
      <c r="L25" s="236" t="s">
        <v>453</v>
      </c>
      <c r="M25" s="236" t="s">
        <v>451</v>
      </c>
      <c r="N25" s="236" t="s">
        <v>432</v>
      </c>
      <c r="O25" s="236" t="s">
        <v>432</v>
      </c>
      <c r="P25" s="236" t="s">
        <v>456</v>
      </c>
      <c r="Q25" s="236" t="s">
        <v>446</v>
      </c>
      <c r="R25" s="236" t="s">
        <v>458</v>
      </c>
      <c r="S25" s="236" t="s">
        <v>434</v>
      </c>
      <c r="T25" s="236" t="s">
        <v>435</v>
      </c>
      <c r="U25" s="236" t="s">
        <v>452</v>
      </c>
      <c r="V25" s="236" t="s">
        <v>612</v>
      </c>
      <c r="W25" s="236" t="s">
        <v>613</v>
      </c>
      <c r="X25" s="236" t="s">
        <v>614</v>
      </c>
      <c r="Y25" s="236" t="s">
        <v>437</v>
      </c>
      <c r="Z25" s="236" t="s">
        <v>438</v>
      </c>
      <c r="AA25" s="236" t="s">
        <v>439</v>
      </c>
      <c r="AB25" s="236" t="s">
        <v>459</v>
      </c>
      <c r="AC25" s="236" t="s">
        <v>460</v>
      </c>
      <c r="AN25" s="225" t="s">
        <v>672</v>
      </c>
      <c r="AO25" s="225" t="s">
        <v>450</v>
      </c>
      <c r="AP25" s="225" t="s">
        <v>673</v>
      </c>
      <c r="AQ25" s="237" t="s">
        <v>129</v>
      </c>
      <c r="AR25" s="237" t="s">
        <v>671</v>
      </c>
      <c r="AS25" s="237" t="s">
        <v>495</v>
      </c>
      <c r="AT25" s="238" t="s">
        <v>618</v>
      </c>
      <c r="AU25" s="238" t="s">
        <v>482</v>
      </c>
      <c r="AV25" s="238" t="s">
        <v>619</v>
      </c>
      <c r="AW25" s="238" t="s">
        <v>486</v>
      </c>
      <c r="AX25" s="238" t="s">
        <v>620</v>
      </c>
      <c r="AY25" s="238" t="s">
        <v>621</v>
      </c>
      <c r="AZ25" s="238" t="s">
        <v>622</v>
      </c>
      <c r="BA25" s="239" t="s">
        <v>512</v>
      </c>
      <c r="BB25" s="239" t="s">
        <v>623</v>
      </c>
      <c r="BC25" s="239" t="s">
        <v>624</v>
      </c>
      <c r="BD25" s="239" t="s">
        <v>625</v>
      </c>
      <c r="BE25" s="239" t="s">
        <v>626</v>
      </c>
      <c r="BF25" s="239" t="s">
        <v>627</v>
      </c>
      <c r="BG25" s="239" t="s">
        <v>628</v>
      </c>
      <c r="BH25" s="239" t="s">
        <v>629</v>
      </c>
      <c r="BI25" s="239" t="s">
        <v>485</v>
      </c>
      <c r="BJ25" s="239" t="s">
        <v>501</v>
      </c>
      <c r="BK25" s="240" t="s">
        <v>630</v>
      </c>
      <c r="BL25" s="240" t="s">
        <v>489</v>
      </c>
      <c r="BM25" s="240" t="s">
        <v>631</v>
      </c>
      <c r="BN25" s="240" t="s">
        <v>632</v>
      </c>
      <c r="BO25" s="240" t="s">
        <v>633</v>
      </c>
      <c r="BR25" s="229" t="s">
        <v>674</v>
      </c>
      <c r="BS25" s="229" t="s">
        <v>675</v>
      </c>
      <c r="BT25" s="229" t="s">
        <v>503</v>
      </c>
    </row>
    <row r="26" spans="1:72" s="212" customFormat="1" ht="10.5" x14ac:dyDescent="0.15">
      <c r="E26" s="222" t="s">
        <v>130</v>
      </c>
      <c r="F26" s="222" t="s">
        <v>676</v>
      </c>
      <c r="G26" s="222" t="s">
        <v>495</v>
      </c>
      <c r="H26" s="236" t="s">
        <v>607</v>
      </c>
      <c r="I26" s="236" t="s">
        <v>441</v>
      </c>
      <c r="J26" s="236" t="s">
        <v>608</v>
      </c>
      <c r="K26" s="236" t="s">
        <v>609</v>
      </c>
      <c r="L26" s="236" t="s">
        <v>453</v>
      </c>
      <c r="M26" s="236" t="s">
        <v>451</v>
      </c>
      <c r="N26" s="236" t="s">
        <v>432</v>
      </c>
      <c r="O26" s="236" t="s">
        <v>432</v>
      </c>
      <c r="P26" s="236" t="s">
        <v>456</v>
      </c>
      <c r="Q26" s="236" t="s">
        <v>446</v>
      </c>
      <c r="R26" s="236" t="s">
        <v>458</v>
      </c>
      <c r="S26" s="236" t="s">
        <v>434</v>
      </c>
      <c r="T26" s="236" t="s">
        <v>435</v>
      </c>
      <c r="U26" s="236" t="s">
        <v>452</v>
      </c>
      <c r="V26" s="236" t="s">
        <v>612</v>
      </c>
      <c r="W26" s="236" t="s">
        <v>613</v>
      </c>
      <c r="X26" s="236" t="s">
        <v>614</v>
      </c>
      <c r="Y26" s="236" t="s">
        <v>437</v>
      </c>
      <c r="Z26" s="236" t="s">
        <v>438</v>
      </c>
      <c r="AA26" s="236" t="s">
        <v>439</v>
      </c>
      <c r="AB26" s="236" t="s">
        <v>459</v>
      </c>
      <c r="AC26" s="236" t="s">
        <v>460</v>
      </c>
      <c r="AN26" s="225" t="s">
        <v>677</v>
      </c>
      <c r="AO26" s="225" t="s">
        <v>678</v>
      </c>
      <c r="AP26" s="225" t="s">
        <v>679</v>
      </c>
      <c r="AQ26" s="237" t="s">
        <v>130</v>
      </c>
      <c r="AR26" s="237" t="s">
        <v>676</v>
      </c>
      <c r="AS26" s="237" t="s">
        <v>495</v>
      </c>
      <c r="AT26" s="238" t="s">
        <v>618</v>
      </c>
      <c r="AU26" s="238" t="s">
        <v>482</v>
      </c>
      <c r="AV26" s="238" t="s">
        <v>619</v>
      </c>
      <c r="AW26" s="238" t="s">
        <v>486</v>
      </c>
      <c r="AX26" s="238" t="s">
        <v>620</v>
      </c>
      <c r="AY26" s="238" t="s">
        <v>621</v>
      </c>
      <c r="AZ26" s="238" t="s">
        <v>622</v>
      </c>
      <c r="BA26" s="239" t="s">
        <v>512</v>
      </c>
      <c r="BB26" s="239" t="s">
        <v>623</v>
      </c>
      <c r="BC26" s="239" t="s">
        <v>624</v>
      </c>
      <c r="BD26" s="239" t="s">
        <v>625</v>
      </c>
      <c r="BE26" s="239" t="s">
        <v>626</v>
      </c>
      <c r="BF26" s="239" t="s">
        <v>627</v>
      </c>
      <c r="BG26" s="239" t="s">
        <v>628</v>
      </c>
      <c r="BH26" s="239" t="s">
        <v>629</v>
      </c>
      <c r="BI26" s="239" t="s">
        <v>485</v>
      </c>
      <c r="BJ26" s="239" t="s">
        <v>501</v>
      </c>
      <c r="BK26" s="240" t="s">
        <v>630</v>
      </c>
      <c r="BL26" s="240" t="s">
        <v>489</v>
      </c>
      <c r="BM26" s="240" t="s">
        <v>631</v>
      </c>
      <c r="BN26" s="240" t="s">
        <v>632</v>
      </c>
      <c r="BO26" s="240" t="s">
        <v>633</v>
      </c>
      <c r="BR26" s="229" t="s">
        <v>680</v>
      </c>
      <c r="BS26" s="229" t="s">
        <v>681</v>
      </c>
      <c r="BT26" s="229" t="s">
        <v>503</v>
      </c>
    </row>
    <row r="27" spans="1:72" s="212" customFormat="1" ht="10.5" x14ac:dyDescent="0.15">
      <c r="E27" s="222" t="s">
        <v>131</v>
      </c>
      <c r="F27" s="222" t="s">
        <v>682</v>
      </c>
      <c r="G27" s="222" t="s">
        <v>495</v>
      </c>
      <c r="H27" s="236" t="s">
        <v>607</v>
      </c>
      <c r="I27" s="236" t="s">
        <v>441</v>
      </c>
      <c r="J27" s="236" t="s">
        <v>683</v>
      </c>
      <c r="K27" s="236" t="s">
        <v>609</v>
      </c>
      <c r="L27" s="236" t="s">
        <v>453</v>
      </c>
      <c r="M27" s="236" t="s">
        <v>451</v>
      </c>
      <c r="N27" s="236" t="s">
        <v>432</v>
      </c>
      <c r="O27" s="236" t="s">
        <v>432</v>
      </c>
      <c r="P27" s="236" t="s">
        <v>456</v>
      </c>
      <c r="Q27" s="236" t="s">
        <v>446</v>
      </c>
      <c r="R27" s="236" t="s">
        <v>458</v>
      </c>
      <c r="S27" s="236" t="s">
        <v>434</v>
      </c>
      <c r="T27" s="236" t="s">
        <v>435</v>
      </c>
      <c r="U27" s="236" t="s">
        <v>452</v>
      </c>
      <c r="V27" s="236" t="s">
        <v>612</v>
      </c>
      <c r="W27" s="236" t="s">
        <v>613</v>
      </c>
      <c r="X27" s="236" t="s">
        <v>614</v>
      </c>
      <c r="Y27" s="236" t="s">
        <v>437</v>
      </c>
      <c r="Z27" s="236" t="s">
        <v>438</v>
      </c>
      <c r="AA27" s="236" t="s">
        <v>439</v>
      </c>
      <c r="AB27" s="236" t="s">
        <v>459</v>
      </c>
      <c r="AC27" s="236" t="s">
        <v>460</v>
      </c>
      <c r="AN27" s="225" t="s">
        <v>684</v>
      </c>
      <c r="AO27" s="225" t="s">
        <v>685</v>
      </c>
      <c r="AP27" s="225" t="s">
        <v>679</v>
      </c>
      <c r="AQ27" s="237" t="s">
        <v>131</v>
      </c>
      <c r="AR27" s="237" t="s">
        <v>682</v>
      </c>
      <c r="AS27" s="237" t="s">
        <v>495</v>
      </c>
      <c r="AT27" s="238" t="s">
        <v>618</v>
      </c>
      <c r="AU27" s="238" t="s">
        <v>482</v>
      </c>
      <c r="AV27" s="238" t="s">
        <v>619</v>
      </c>
      <c r="AW27" s="238" t="s">
        <v>486</v>
      </c>
      <c r="AX27" s="238" t="s">
        <v>620</v>
      </c>
      <c r="AY27" s="238" t="s">
        <v>621</v>
      </c>
      <c r="AZ27" s="238" t="s">
        <v>622</v>
      </c>
      <c r="BA27" s="239" t="s">
        <v>512</v>
      </c>
      <c r="BB27" s="239" t="s">
        <v>623</v>
      </c>
      <c r="BC27" s="239" t="s">
        <v>624</v>
      </c>
      <c r="BD27" s="239" t="s">
        <v>625</v>
      </c>
      <c r="BE27" s="239" t="s">
        <v>626</v>
      </c>
      <c r="BF27" s="239" t="s">
        <v>627</v>
      </c>
      <c r="BG27" s="239" t="s">
        <v>628</v>
      </c>
      <c r="BH27" s="239" t="s">
        <v>629</v>
      </c>
      <c r="BI27" s="239" t="s">
        <v>485</v>
      </c>
      <c r="BJ27" s="239" t="s">
        <v>501</v>
      </c>
      <c r="BK27" s="240" t="s">
        <v>630</v>
      </c>
      <c r="BL27" s="240" t="s">
        <v>489</v>
      </c>
      <c r="BM27" s="240" t="s">
        <v>631</v>
      </c>
      <c r="BN27" s="240" t="s">
        <v>632</v>
      </c>
      <c r="BO27" s="240" t="s">
        <v>633</v>
      </c>
      <c r="BR27" s="229" t="s">
        <v>686</v>
      </c>
      <c r="BS27" s="229" t="s">
        <v>687</v>
      </c>
      <c r="BT27" s="229" t="s">
        <v>688</v>
      </c>
    </row>
    <row r="28" spans="1:72" s="212" customFormat="1" ht="10.5" x14ac:dyDescent="0.15">
      <c r="E28" s="222" t="s">
        <v>132</v>
      </c>
      <c r="F28" s="222" t="s">
        <v>689</v>
      </c>
      <c r="G28" s="222" t="s">
        <v>495</v>
      </c>
      <c r="H28" s="236" t="s">
        <v>607</v>
      </c>
      <c r="I28" s="236" t="s">
        <v>441</v>
      </c>
      <c r="J28" s="236" t="s">
        <v>608</v>
      </c>
      <c r="K28" s="236" t="s">
        <v>609</v>
      </c>
      <c r="L28" s="236" t="s">
        <v>453</v>
      </c>
      <c r="M28" s="236" t="s">
        <v>451</v>
      </c>
      <c r="N28" s="236" t="s">
        <v>432</v>
      </c>
      <c r="O28" s="236" t="s">
        <v>432</v>
      </c>
      <c r="P28" s="236" t="s">
        <v>456</v>
      </c>
      <c r="Q28" s="236" t="s">
        <v>446</v>
      </c>
      <c r="R28" s="236" t="s">
        <v>458</v>
      </c>
      <c r="S28" s="236" t="s">
        <v>434</v>
      </c>
      <c r="T28" s="236" t="s">
        <v>435</v>
      </c>
      <c r="U28" s="236" t="s">
        <v>452</v>
      </c>
      <c r="V28" s="236" t="s">
        <v>612</v>
      </c>
      <c r="W28" s="236" t="s">
        <v>613</v>
      </c>
      <c r="X28" s="236" t="s">
        <v>614</v>
      </c>
      <c r="Y28" s="236" t="s">
        <v>437</v>
      </c>
      <c r="Z28" s="236" t="s">
        <v>438</v>
      </c>
      <c r="AA28" s="236" t="s">
        <v>439</v>
      </c>
      <c r="AB28" s="236" t="s">
        <v>459</v>
      </c>
      <c r="AC28" s="236" t="s">
        <v>460</v>
      </c>
      <c r="AN28" s="225" t="s">
        <v>690</v>
      </c>
      <c r="AO28" s="225" t="s">
        <v>691</v>
      </c>
      <c r="AP28" s="225" t="s">
        <v>692</v>
      </c>
      <c r="AQ28" s="237" t="s">
        <v>132</v>
      </c>
      <c r="AR28" s="237" t="s">
        <v>689</v>
      </c>
      <c r="AS28" s="237" t="s">
        <v>495</v>
      </c>
      <c r="AT28" s="238" t="s">
        <v>618</v>
      </c>
      <c r="AU28" s="238" t="s">
        <v>482</v>
      </c>
      <c r="AV28" s="238" t="s">
        <v>619</v>
      </c>
      <c r="AW28" s="238" t="s">
        <v>486</v>
      </c>
      <c r="AX28" s="238" t="s">
        <v>620</v>
      </c>
      <c r="AY28" s="238" t="s">
        <v>621</v>
      </c>
      <c r="AZ28" s="238" t="s">
        <v>622</v>
      </c>
      <c r="BA28" s="239" t="s">
        <v>512</v>
      </c>
      <c r="BB28" s="239" t="s">
        <v>623</v>
      </c>
      <c r="BC28" s="239" t="s">
        <v>624</v>
      </c>
      <c r="BD28" s="239" t="s">
        <v>625</v>
      </c>
      <c r="BE28" s="239" t="s">
        <v>626</v>
      </c>
      <c r="BF28" s="239" t="s">
        <v>627</v>
      </c>
      <c r="BG28" s="239" t="s">
        <v>628</v>
      </c>
      <c r="BH28" s="239" t="s">
        <v>629</v>
      </c>
      <c r="BI28" s="239" t="s">
        <v>485</v>
      </c>
      <c r="BJ28" s="239" t="s">
        <v>501</v>
      </c>
      <c r="BK28" s="240" t="s">
        <v>630</v>
      </c>
      <c r="BL28" s="240" t="s">
        <v>489</v>
      </c>
      <c r="BM28" s="240" t="s">
        <v>631</v>
      </c>
      <c r="BN28" s="240" t="s">
        <v>632</v>
      </c>
      <c r="BO28" s="240" t="s">
        <v>633</v>
      </c>
      <c r="BR28" s="229" t="s">
        <v>693</v>
      </c>
      <c r="BS28" s="229" t="s">
        <v>694</v>
      </c>
      <c r="BT28" s="229" t="s">
        <v>695</v>
      </c>
    </row>
    <row r="29" spans="1:72" s="212" customFormat="1" ht="10.5" x14ac:dyDescent="0.15">
      <c r="E29" s="222" t="s">
        <v>133</v>
      </c>
      <c r="F29" s="222" t="s">
        <v>696</v>
      </c>
      <c r="G29" s="222" t="s">
        <v>495</v>
      </c>
      <c r="H29" s="236" t="s">
        <v>607</v>
      </c>
      <c r="I29" s="236" t="s">
        <v>441</v>
      </c>
      <c r="J29" s="236" t="s">
        <v>608</v>
      </c>
      <c r="K29" s="236" t="s">
        <v>609</v>
      </c>
      <c r="L29" s="236" t="s">
        <v>453</v>
      </c>
      <c r="M29" s="236" t="s">
        <v>451</v>
      </c>
      <c r="N29" s="236" t="s">
        <v>432</v>
      </c>
      <c r="O29" s="236" t="s">
        <v>432</v>
      </c>
      <c r="P29" s="236" t="s">
        <v>456</v>
      </c>
      <c r="Q29" s="236" t="s">
        <v>446</v>
      </c>
      <c r="R29" s="236" t="s">
        <v>458</v>
      </c>
      <c r="S29" s="236" t="s">
        <v>434</v>
      </c>
      <c r="T29" s="236" t="s">
        <v>435</v>
      </c>
      <c r="U29" s="236" t="s">
        <v>452</v>
      </c>
      <c r="V29" s="236" t="s">
        <v>612</v>
      </c>
      <c r="W29" s="236" t="s">
        <v>613</v>
      </c>
      <c r="X29" s="236" t="s">
        <v>614</v>
      </c>
      <c r="Y29" s="236" t="s">
        <v>437</v>
      </c>
      <c r="Z29" s="236" t="s">
        <v>438</v>
      </c>
      <c r="AA29" s="236" t="s">
        <v>439</v>
      </c>
      <c r="AB29" s="236" t="s">
        <v>459</v>
      </c>
      <c r="AC29" s="236" t="s">
        <v>460</v>
      </c>
      <c r="AN29" s="225" t="s">
        <v>697</v>
      </c>
      <c r="AO29" s="225" t="s">
        <v>698</v>
      </c>
      <c r="AP29" s="225" t="s">
        <v>503</v>
      </c>
      <c r="AQ29" s="237" t="s">
        <v>133</v>
      </c>
      <c r="AR29" s="237" t="s">
        <v>696</v>
      </c>
      <c r="AS29" s="237" t="s">
        <v>650</v>
      </c>
      <c r="AT29" s="238" t="s">
        <v>618</v>
      </c>
      <c r="AU29" s="238" t="s">
        <v>482</v>
      </c>
      <c r="AV29" s="238" t="s">
        <v>619</v>
      </c>
      <c r="AW29" s="238" t="s">
        <v>486</v>
      </c>
      <c r="AX29" s="238" t="s">
        <v>620</v>
      </c>
      <c r="AY29" s="238" t="s">
        <v>621</v>
      </c>
      <c r="AZ29" s="238" t="s">
        <v>622</v>
      </c>
      <c r="BA29" s="239" t="s">
        <v>512</v>
      </c>
      <c r="BB29" s="239" t="s">
        <v>699</v>
      </c>
      <c r="BC29" s="239" t="s">
        <v>624</v>
      </c>
      <c r="BD29" s="239" t="s">
        <v>625</v>
      </c>
      <c r="BE29" s="239" t="s">
        <v>626</v>
      </c>
      <c r="BF29" s="239" t="s">
        <v>627</v>
      </c>
      <c r="BG29" s="239" t="s">
        <v>628</v>
      </c>
      <c r="BH29" s="239" t="s">
        <v>629</v>
      </c>
      <c r="BI29" s="239" t="s">
        <v>485</v>
      </c>
      <c r="BJ29" s="239" t="s">
        <v>501</v>
      </c>
      <c r="BK29" s="240" t="s">
        <v>630</v>
      </c>
      <c r="BL29" s="240" t="s">
        <v>489</v>
      </c>
      <c r="BM29" s="240" t="s">
        <v>631</v>
      </c>
      <c r="BN29" s="240" t="s">
        <v>632</v>
      </c>
      <c r="BO29" s="240" t="s">
        <v>633</v>
      </c>
      <c r="BR29" s="229" t="s">
        <v>700</v>
      </c>
      <c r="BS29" s="229" t="s">
        <v>701</v>
      </c>
      <c r="BT29" s="229" t="s">
        <v>503</v>
      </c>
    </row>
    <row r="30" spans="1:72" s="212" customFormat="1" ht="10.5" x14ac:dyDescent="0.15">
      <c r="E30" s="222" t="s">
        <v>134</v>
      </c>
      <c r="F30" s="222" t="s">
        <v>702</v>
      </c>
      <c r="G30" s="222" t="s">
        <v>495</v>
      </c>
      <c r="H30" s="236" t="s">
        <v>607</v>
      </c>
      <c r="I30" s="236" t="s">
        <v>441</v>
      </c>
      <c r="J30" s="236" t="s">
        <v>608</v>
      </c>
      <c r="K30" s="236" t="s">
        <v>609</v>
      </c>
      <c r="L30" s="236" t="s">
        <v>453</v>
      </c>
      <c r="M30" s="236" t="s">
        <v>451</v>
      </c>
      <c r="N30" s="236" t="s">
        <v>432</v>
      </c>
      <c r="O30" s="236" t="s">
        <v>432</v>
      </c>
      <c r="P30" s="236" t="s">
        <v>456</v>
      </c>
      <c r="Q30" s="236" t="s">
        <v>446</v>
      </c>
      <c r="R30" s="236" t="s">
        <v>458</v>
      </c>
      <c r="S30" s="236" t="s">
        <v>434</v>
      </c>
      <c r="T30" s="236" t="s">
        <v>435</v>
      </c>
      <c r="U30" s="236" t="s">
        <v>452</v>
      </c>
      <c r="V30" s="236" t="s">
        <v>612</v>
      </c>
      <c r="W30" s="236" t="s">
        <v>613</v>
      </c>
      <c r="X30" s="236" t="s">
        <v>614</v>
      </c>
      <c r="Y30" s="236" t="s">
        <v>437</v>
      </c>
      <c r="Z30" s="236" t="s">
        <v>438</v>
      </c>
      <c r="AA30" s="236" t="s">
        <v>439</v>
      </c>
      <c r="AB30" s="236" t="s">
        <v>459</v>
      </c>
      <c r="AC30" s="236" t="s">
        <v>460</v>
      </c>
      <c r="AN30" s="225" t="s">
        <v>703</v>
      </c>
      <c r="AO30" s="225" t="s">
        <v>704</v>
      </c>
      <c r="AP30" s="225" t="s">
        <v>705</v>
      </c>
      <c r="AQ30" s="237" t="s">
        <v>134</v>
      </c>
      <c r="AR30" s="237" t="s">
        <v>706</v>
      </c>
      <c r="AS30" s="237" t="s">
        <v>650</v>
      </c>
      <c r="AT30" s="238" t="s">
        <v>618</v>
      </c>
      <c r="AU30" s="238" t="s">
        <v>482</v>
      </c>
      <c r="AV30" s="238" t="s">
        <v>619</v>
      </c>
      <c r="AW30" s="238" t="s">
        <v>536</v>
      </c>
      <c r="AX30" s="238" t="s">
        <v>620</v>
      </c>
      <c r="AY30" s="238" t="s">
        <v>707</v>
      </c>
      <c r="AZ30" s="238" t="s">
        <v>708</v>
      </c>
      <c r="BA30" s="239" t="s">
        <v>512</v>
      </c>
      <c r="BB30" s="239" t="s">
        <v>623</v>
      </c>
      <c r="BC30" s="239" t="s">
        <v>624</v>
      </c>
      <c r="BD30" s="239" t="s">
        <v>709</v>
      </c>
      <c r="BE30" s="239" t="s">
        <v>626</v>
      </c>
      <c r="BF30" s="239" t="s">
        <v>627</v>
      </c>
      <c r="BG30" s="239" t="s">
        <v>628</v>
      </c>
      <c r="BH30" s="239" t="s">
        <v>629</v>
      </c>
      <c r="BI30" s="239" t="s">
        <v>485</v>
      </c>
      <c r="BJ30" s="239" t="s">
        <v>710</v>
      </c>
      <c r="BK30" s="240" t="s">
        <v>630</v>
      </c>
      <c r="BL30" s="240" t="s">
        <v>489</v>
      </c>
      <c r="BM30" s="240" t="s">
        <v>631</v>
      </c>
      <c r="BN30" s="240" t="s">
        <v>711</v>
      </c>
      <c r="BO30" s="240" t="s">
        <v>633</v>
      </c>
      <c r="BR30" s="229" t="s">
        <v>648</v>
      </c>
      <c r="BS30" s="229" t="s">
        <v>712</v>
      </c>
      <c r="BT30" s="229" t="s">
        <v>503</v>
      </c>
    </row>
    <row r="31" spans="1:72" s="212" customFormat="1" ht="10.5" x14ac:dyDescent="0.15">
      <c r="E31" s="222" t="s">
        <v>135</v>
      </c>
      <c r="F31" s="222" t="s">
        <v>713</v>
      </c>
      <c r="G31" s="222" t="s">
        <v>650</v>
      </c>
      <c r="H31" s="236" t="s">
        <v>607</v>
      </c>
      <c r="I31" s="236" t="s">
        <v>441</v>
      </c>
      <c r="J31" s="236" t="s">
        <v>608</v>
      </c>
      <c r="K31" s="236" t="s">
        <v>609</v>
      </c>
      <c r="L31" s="236" t="s">
        <v>453</v>
      </c>
      <c r="M31" s="236" t="s">
        <v>451</v>
      </c>
      <c r="N31" s="236" t="s">
        <v>432</v>
      </c>
      <c r="O31" s="236" t="s">
        <v>432</v>
      </c>
      <c r="P31" s="236" t="s">
        <v>456</v>
      </c>
      <c r="Q31" s="236" t="s">
        <v>446</v>
      </c>
      <c r="R31" s="236" t="s">
        <v>458</v>
      </c>
      <c r="S31" s="236" t="s">
        <v>434</v>
      </c>
      <c r="T31" s="236" t="s">
        <v>435</v>
      </c>
      <c r="U31" s="236" t="s">
        <v>452</v>
      </c>
      <c r="V31" s="236" t="s">
        <v>612</v>
      </c>
      <c r="W31" s="236" t="s">
        <v>613</v>
      </c>
      <c r="X31" s="236" t="s">
        <v>614</v>
      </c>
      <c r="Y31" s="236" t="s">
        <v>437</v>
      </c>
      <c r="Z31" s="236" t="s">
        <v>438</v>
      </c>
      <c r="AA31" s="236" t="s">
        <v>439</v>
      </c>
      <c r="AB31" s="236" t="s">
        <v>459</v>
      </c>
      <c r="AC31" s="236" t="s">
        <v>460</v>
      </c>
      <c r="AN31" s="225" t="s">
        <v>714</v>
      </c>
      <c r="AO31" s="225" t="s">
        <v>715</v>
      </c>
      <c r="AP31" s="225" t="s">
        <v>705</v>
      </c>
      <c r="AQ31" s="237" t="s">
        <v>135</v>
      </c>
      <c r="AR31" s="237" t="s">
        <v>713</v>
      </c>
      <c r="AS31" s="237" t="s">
        <v>650</v>
      </c>
      <c r="AT31" s="238" t="s">
        <v>618</v>
      </c>
      <c r="AU31" s="238" t="s">
        <v>716</v>
      </c>
      <c r="AV31" s="238" t="s">
        <v>619</v>
      </c>
      <c r="AW31" s="238" t="s">
        <v>486</v>
      </c>
      <c r="AX31" s="238" t="s">
        <v>620</v>
      </c>
      <c r="AY31" s="238" t="s">
        <v>621</v>
      </c>
      <c r="AZ31" s="238" t="s">
        <v>622</v>
      </c>
      <c r="BA31" s="239" t="s">
        <v>512</v>
      </c>
      <c r="BB31" s="239" t="s">
        <v>623</v>
      </c>
      <c r="BC31" s="239" t="s">
        <v>624</v>
      </c>
      <c r="BD31" s="239" t="s">
        <v>625</v>
      </c>
      <c r="BE31" s="239" t="s">
        <v>626</v>
      </c>
      <c r="BF31" s="239" t="s">
        <v>627</v>
      </c>
      <c r="BG31" s="239" t="s">
        <v>628</v>
      </c>
      <c r="BH31" s="239" t="s">
        <v>629</v>
      </c>
      <c r="BI31" s="239" t="s">
        <v>485</v>
      </c>
      <c r="BJ31" s="239" t="s">
        <v>501</v>
      </c>
      <c r="BK31" s="240" t="s">
        <v>630</v>
      </c>
      <c r="BL31" s="240" t="s">
        <v>489</v>
      </c>
      <c r="BM31" s="240" t="s">
        <v>631</v>
      </c>
      <c r="BN31" s="240" t="s">
        <v>632</v>
      </c>
      <c r="BO31" s="240" t="s">
        <v>633</v>
      </c>
      <c r="BR31" s="229" t="s">
        <v>717</v>
      </c>
      <c r="BS31" s="229" t="s">
        <v>718</v>
      </c>
      <c r="BT31" s="229" t="s">
        <v>503</v>
      </c>
    </row>
    <row r="32" spans="1:72" s="212" customFormat="1" ht="10.5" x14ac:dyDescent="0.15">
      <c r="E32" s="222" t="s">
        <v>136</v>
      </c>
      <c r="F32" s="222" t="s">
        <v>719</v>
      </c>
      <c r="G32" s="222" t="s">
        <v>495</v>
      </c>
      <c r="H32" s="236" t="s">
        <v>607</v>
      </c>
      <c r="I32" s="236" t="s">
        <v>590</v>
      </c>
      <c r="J32" s="236" t="s">
        <v>683</v>
      </c>
      <c r="K32" s="236" t="s">
        <v>609</v>
      </c>
      <c r="L32" s="236" t="s">
        <v>453</v>
      </c>
      <c r="M32" s="236" t="s">
        <v>451</v>
      </c>
      <c r="N32" s="236" t="s">
        <v>432</v>
      </c>
      <c r="O32" s="236" t="s">
        <v>432</v>
      </c>
      <c r="P32" s="236" t="s">
        <v>456</v>
      </c>
      <c r="Q32" s="236" t="s">
        <v>446</v>
      </c>
      <c r="R32" s="236" t="s">
        <v>458</v>
      </c>
      <c r="S32" s="236" t="s">
        <v>434</v>
      </c>
      <c r="T32" s="236" t="s">
        <v>435</v>
      </c>
      <c r="U32" s="236" t="s">
        <v>452</v>
      </c>
      <c r="V32" s="236" t="s">
        <v>612</v>
      </c>
      <c r="W32" s="236" t="s">
        <v>613</v>
      </c>
      <c r="X32" s="236" t="s">
        <v>614</v>
      </c>
      <c r="Y32" s="236" t="s">
        <v>508</v>
      </c>
      <c r="Z32" s="236" t="s">
        <v>438</v>
      </c>
      <c r="AA32" s="236" t="s">
        <v>439</v>
      </c>
      <c r="AB32" s="236" t="s">
        <v>459</v>
      </c>
      <c r="AC32" s="236" t="s">
        <v>460</v>
      </c>
      <c r="AN32" s="225" t="s">
        <v>720</v>
      </c>
      <c r="AO32" s="225" t="s">
        <v>721</v>
      </c>
      <c r="AP32" s="225" t="s">
        <v>722</v>
      </c>
      <c r="AQ32" s="237" t="s">
        <v>136</v>
      </c>
      <c r="AR32" s="237" t="s">
        <v>719</v>
      </c>
      <c r="AS32" s="237" t="s">
        <v>495</v>
      </c>
      <c r="AT32" s="238" t="s">
        <v>618</v>
      </c>
      <c r="AU32" s="238" t="s">
        <v>482</v>
      </c>
      <c r="AV32" s="238" t="s">
        <v>619</v>
      </c>
      <c r="AW32" s="238" t="s">
        <v>486</v>
      </c>
      <c r="AX32" s="238" t="s">
        <v>620</v>
      </c>
      <c r="AY32" s="238" t="s">
        <v>621</v>
      </c>
      <c r="AZ32" s="238" t="s">
        <v>708</v>
      </c>
      <c r="BA32" s="239" t="s">
        <v>512</v>
      </c>
      <c r="BB32" s="239" t="s">
        <v>699</v>
      </c>
      <c r="BC32" s="239" t="s">
        <v>624</v>
      </c>
      <c r="BD32" s="239" t="s">
        <v>625</v>
      </c>
      <c r="BE32" s="239" t="s">
        <v>626</v>
      </c>
      <c r="BF32" s="239" t="s">
        <v>627</v>
      </c>
      <c r="BG32" s="239" t="s">
        <v>628</v>
      </c>
      <c r="BH32" s="239" t="s">
        <v>629</v>
      </c>
      <c r="BI32" s="239" t="s">
        <v>485</v>
      </c>
      <c r="BJ32" s="239" t="s">
        <v>501</v>
      </c>
      <c r="BK32" s="240" t="s">
        <v>630</v>
      </c>
      <c r="BL32" s="240" t="s">
        <v>489</v>
      </c>
      <c r="BM32" s="240" t="s">
        <v>631</v>
      </c>
      <c r="BN32" s="240" t="s">
        <v>632</v>
      </c>
      <c r="BO32" s="240" t="s">
        <v>633</v>
      </c>
      <c r="BR32" s="229" t="s">
        <v>723</v>
      </c>
      <c r="BS32" s="229" t="s">
        <v>724</v>
      </c>
      <c r="BT32" s="229" t="s">
        <v>503</v>
      </c>
    </row>
    <row r="33" spans="5:72" s="212" customFormat="1" ht="10.5" x14ac:dyDescent="0.15">
      <c r="E33" s="222" t="s">
        <v>137</v>
      </c>
      <c r="F33" s="222" t="s">
        <v>725</v>
      </c>
      <c r="G33" s="222" t="s">
        <v>495</v>
      </c>
      <c r="H33" s="236" t="s">
        <v>607</v>
      </c>
      <c r="I33" s="236" t="s">
        <v>441</v>
      </c>
      <c r="J33" s="236" t="s">
        <v>608</v>
      </c>
      <c r="K33" s="236" t="s">
        <v>609</v>
      </c>
      <c r="L33" s="236" t="s">
        <v>453</v>
      </c>
      <c r="M33" s="236" t="s">
        <v>451</v>
      </c>
      <c r="N33" s="236" t="s">
        <v>432</v>
      </c>
      <c r="O33" s="236" t="s">
        <v>432</v>
      </c>
      <c r="P33" s="236" t="s">
        <v>456</v>
      </c>
      <c r="Q33" s="236" t="s">
        <v>726</v>
      </c>
      <c r="R33" s="236" t="s">
        <v>458</v>
      </c>
      <c r="S33" s="236" t="s">
        <v>434</v>
      </c>
      <c r="T33" s="236" t="s">
        <v>435</v>
      </c>
      <c r="U33" s="236" t="s">
        <v>452</v>
      </c>
      <c r="V33" s="236" t="s">
        <v>612</v>
      </c>
      <c r="W33" s="236" t="s">
        <v>613</v>
      </c>
      <c r="X33" s="236" t="s">
        <v>614</v>
      </c>
      <c r="Y33" s="236" t="s">
        <v>437</v>
      </c>
      <c r="Z33" s="236" t="s">
        <v>438</v>
      </c>
      <c r="AA33" s="236" t="s">
        <v>439</v>
      </c>
      <c r="AB33" s="236" t="s">
        <v>459</v>
      </c>
      <c r="AC33" s="236" t="s">
        <v>460</v>
      </c>
      <c r="AN33" s="225" t="s">
        <v>727</v>
      </c>
      <c r="AO33" s="225" t="s">
        <v>728</v>
      </c>
      <c r="AP33" s="225" t="s">
        <v>705</v>
      </c>
      <c r="AQ33" s="237" t="s">
        <v>137</v>
      </c>
      <c r="AR33" s="237" t="s">
        <v>725</v>
      </c>
      <c r="AS33" s="237" t="s">
        <v>495</v>
      </c>
      <c r="AT33" s="238" t="s">
        <v>618</v>
      </c>
      <c r="AU33" s="238" t="s">
        <v>482</v>
      </c>
      <c r="AV33" s="238" t="s">
        <v>729</v>
      </c>
      <c r="AW33" s="238" t="s">
        <v>486</v>
      </c>
      <c r="AX33" s="238" t="s">
        <v>620</v>
      </c>
      <c r="AY33" s="238" t="s">
        <v>621</v>
      </c>
      <c r="AZ33" s="238" t="s">
        <v>708</v>
      </c>
      <c r="BA33" s="239" t="s">
        <v>512</v>
      </c>
      <c r="BB33" s="239" t="s">
        <v>623</v>
      </c>
      <c r="BC33" s="239" t="s">
        <v>624</v>
      </c>
      <c r="BD33" s="239" t="s">
        <v>625</v>
      </c>
      <c r="BE33" s="239" t="s">
        <v>626</v>
      </c>
      <c r="BF33" s="239" t="s">
        <v>627</v>
      </c>
      <c r="BG33" s="239" t="s">
        <v>628</v>
      </c>
      <c r="BH33" s="239" t="s">
        <v>629</v>
      </c>
      <c r="BI33" s="239" t="s">
        <v>485</v>
      </c>
      <c r="BJ33" s="239" t="s">
        <v>501</v>
      </c>
      <c r="BK33" s="240" t="s">
        <v>630</v>
      </c>
      <c r="BL33" s="240" t="s">
        <v>489</v>
      </c>
      <c r="BM33" s="240" t="s">
        <v>631</v>
      </c>
      <c r="BN33" s="240" t="s">
        <v>711</v>
      </c>
      <c r="BO33" s="240" t="s">
        <v>633</v>
      </c>
      <c r="BR33" s="229" t="s">
        <v>730</v>
      </c>
      <c r="BS33" s="229" t="s">
        <v>731</v>
      </c>
      <c r="BT33" s="229" t="s">
        <v>503</v>
      </c>
    </row>
    <row r="34" spans="5:72" s="212" customFormat="1" ht="10.5" x14ac:dyDescent="0.15">
      <c r="E34" s="222" t="s">
        <v>138</v>
      </c>
      <c r="F34" s="222" t="s">
        <v>732</v>
      </c>
      <c r="G34" s="222" t="s">
        <v>495</v>
      </c>
      <c r="H34" s="236" t="s">
        <v>607</v>
      </c>
      <c r="I34" s="236" t="s">
        <v>441</v>
      </c>
      <c r="J34" s="236" t="s">
        <v>608</v>
      </c>
      <c r="K34" s="236" t="s">
        <v>609</v>
      </c>
      <c r="L34" s="236" t="s">
        <v>453</v>
      </c>
      <c r="M34" s="236" t="s">
        <v>451</v>
      </c>
      <c r="N34" s="236" t="s">
        <v>432</v>
      </c>
      <c r="O34" s="236" t="s">
        <v>432</v>
      </c>
      <c r="P34" s="236" t="s">
        <v>456</v>
      </c>
      <c r="Q34" s="236" t="s">
        <v>446</v>
      </c>
      <c r="R34" s="236" t="s">
        <v>458</v>
      </c>
      <c r="S34" s="236" t="s">
        <v>434</v>
      </c>
      <c r="T34" s="236" t="s">
        <v>435</v>
      </c>
      <c r="U34" s="236" t="s">
        <v>452</v>
      </c>
      <c r="V34" s="236" t="s">
        <v>612</v>
      </c>
      <c r="W34" s="236" t="s">
        <v>613</v>
      </c>
      <c r="X34" s="236" t="s">
        <v>614</v>
      </c>
      <c r="Y34" s="236" t="s">
        <v>437</v>
      </c>
      <c r="Z34" s="236" t="s">
        <v>438</v>
      </c>
      <c r="AA34" s="236" t="s">
        <v>439</v>
      </c>
      <c r="AB34" s="236" t="s">
        <v>459</v>
      </c>
      <c r="AC34" s="236" t="s">
        <v>460</v>
      </c>
      <c r="AN34" s="225" t="s">
        <v>733</v>
      </c>
      <c r="AO34" s="225" t="s">
        <v>734</v>
      </c>
      <c r="AP34" s="225" t="s">
        <v>705</v>
      </c>
      <c r="AQ34" s="237" t="s">
        <v>138</v>
      </c>
      <c r="AR34" s="237" t="s">
        <v>732</v>
      </c>
      <c r="AS34" s="237" t="s">
        <v>495</v>
      </c>
      <c r="AT34" s="238" t="s">
        <v>618</v>
      </c>
      <c r="AU34" s="238" t="s">
        <v>482</v>
      </c>
      <c r="AV34" s="238" t="s">
        <v>619</v>
      </c>
      <c r="AW34" s="238" t="s">
        <v>486</v>
      </c>
      <c r="AX34" s="238" t="s">
        <v>620</v>
      </c>
      <c r="AY34" s="238" t="s">
        <v>621</v>
      </c>
      <c r="AZ34" s="238" t="s">
        <v>622</v>
      </c>
      <c r="BA34" s="239" t="s">
        <v>512</v>
      </c>
      <c r="BB34" s="239" t="s">
        <v>623</v>
      </c>
      <c r="BC34" s="239" t="s">
        <v>624</v>
      </c>
      <c r="BD34" s="239" t="s">
        <v>625</v>
      </c>
      <c r="BE34" s="239" t="s">
        <v>626</v>
      </c>
      <c r="BF34" s="239" t="s">
        <v>627</v>
      </c>
      <c r="BG34" s="239" t="s">
        <v>628</v>
      </c>
      <c r="BH34" s="239" t="s">
        <v>629</v>
      </c>
      <c r="BI34" s="239" t="s">
        <v>485</v>
      </c>
      <c r="BJ34" s="239" t="s">
        <v>501</v>
      </c>
      <c r="BK34" s="240" t="s">
        <v>630</v>
      </c>
      <c r="BL34" s="240" t="s">
        <v>489</v>
      </c>
      <c r="BM34" s="240" t="s">
        <v>631</v>
      </c>
      <c r="BN34" s="240" t="s">
        <v>632</v>
      </c>
      <c r="BO34" s="240" t="s">
        <v>633</v>
      </c>
      <c r="BR34" s="229" t="s">
        <v>735</v>
      </c>
      <c r="BS34" s="229" t="s">
        <v>736</v>
      </c>
      <c r="BT34" s="229" t="s">
        <v>503</v>
      </c>
    </row>
    <row r="35" spans="5:72" s="212" customFormat="1" ht="14.1" customHeight="1" x14ac:dyDescent="0.15">
      <c r="E35" s="231" t="s">
        <v>139</v>
      </c>
      <c r="F35" s="231" t="s">
        <v>737</v>
      </c>
      <c r="G35" s="231" t="s">
        <v>506</v>
      </c>
      <c r="H35" s="241" t="s">
        <v>728</v>
      </c>
      <c r="I35" s="241" t="s">
        <v>734</v>
      </c>
      <c r="J35" s="241" t="s">
        <v>738</v>
      </c>
      <c r="K35" s="241" t="s">
        <v>739</v>
      </c>
      <c r="L35" s="241" t="s">
        <v>740</v>
      </c>
      <c r="M35" s="241" t="s">
        <v>649</v>
      </c>
      <c r="N35" s="241" t="s">
        <v>741</v>
      </c>
      <c r="O35" s="241" t="s">
        <v>742</v>
      </c>
      <c r="P35" s="241" t="s">
        <v>743</v>
      </c>
      <c r="Q35" s="241" t="s">
        <v>744</v>
      </c>
      <c r="R35" s="241" t="s">
        <v>745</v>
      </c>
      <c r="S35" s="241" t="s">
        <v>746</v>
      </c>
      <c r="T35" s="241" t="s">
        <v>454</v>
      </c>
      <c r="U35" s="241" t="s">
        <v>747</v>
      </c>
      <c r="V35" s="241" t="s">
        <v>748</v>
      </c>
      <c r="W35" s="241" t="s">
        <v>749</v>
      </c>
      <c r="X35" s="241" t="s">
        <v>750</v>
      </c>
      <c r="Y35" s="241" t="s">
        <v>458</v>
      </c>
      <c r="Z35" s="242" t="s">
        <v>751</v>
      </c>
      <c r="AN35" s="225" t="s">
        <v>752</v>
      </c>
      <c r="AO35" s="225" t="s">
        <v>740</v>
      </c>
      <c r="AP35" s="225" t="s">
        <v>705</v>
      </c>
      <c r="AQ35" s="243" t="s">
        <v>139</v>
      </c>
      <c r="AR35" s="243" t="s">
        <v>737</v>
      </c>
      <c r="AS35" s="243" t="s">
        <v>506</v>
      </c>
      <c r="AT35" s="244" t="s">
        <v>701</v>
      </c>
      <c r="AU35" s="244" t="s">
        <v>687</v>
      </c>
      <c r="AV35" s="244" t="s">
        <v>753</v>
      </c>
      <c r="AW35" s="244" t="s">
        <v>754</v>
      </c>
      <c r="AX35" s="244" t="s">
        <v>755</v>
      </c>
      <c r="AY35" s="244" t="s">
        <v>718</v>
      </c>
      <c r="AZ35" s="244" t="s">
        <v>756</v>
      </c>
      <c r="BA35" s="244" t="s">
        <v>712</v>
      </c>
      <c r="BB35" s="244" t="s">
        <v>757</v>
      </c>
      <c r="BC35" s="244" t="s">
        <v>758</v>
      </c>
      <c r="BD35" s="244" t="s">
        <v>736</v>
      </c>
      <c r="BE35" s="244" t="s">
        <v>724</v>
      </c>
      <c r="BF35" s="244" t="s">
        <v>731</v>
      </c>
      <c r="BG35" s="244" t="s">
        <v>681</v>
      </c>
      <c r="BH35" s="244" t="s">
        <v>675</v>
      </c>
      <c r="BI35" s="244" t="s">
        <v>694</v>
      </c>
      <c r="BJ35" s="244" t="s">
        <v>670</v>
      </c>
      <c r="BK35" s="245" t="s">
        <v>759</v>
      </c>
      <c r="BR35" s="229" t="s">
        <v>760</v>
      </c>
      <c r="BS35" s="229" t="s">
        <v>757</v>
      </c>
      <c r="BT35" s="229" t="s">
        <v>705</v>
      </c>
    </row>
    <row r="36" spans="5:72" s="212" customFormat="1" ht="10.5" x14ac:dyDescent="0.15">
      <c r="E36" s="231" t="s">
        <v>140</v>
      </c>
      <c r="F36" s="231" t="s">
        <v>761</v>
      </c>
      <c r="G36" s="231" t="s">
        <v>506</v>
      </c>
      <c r="H36" s="241" t="s">
        <v>728</v>
      </c>
      <c r="I36" s="241" t="s">
        <v>734</v>
      </c>
      <c r="J36" s="241" t="s">
        <v>738</v>
      </c>
      <c r="K36" s="241" t="s">
        <v>739</v>
      </c>
      <c r="L36" s="241" t="s">
        <v>740</v>
      </c>
      <c r="M36" s="241" t="s">
        <v>649</v>
      </c>
      <c r="N36" s="241" t="s">
        <v>741</v>
      </c>
      <c r="O36" s="241" t="s">
        <v>742</v>
      </c>
      <c r="P36" s="241" t="s">
        <v>721</v>
      </c>
      <c r="Q36" s="241" t="s">
        <v>744</v>
      </c>
      <c r="R36" s="241" t="s">
        <v>745</v>
      </c>
      <c r="S36" s="241" t="s">
        <v>746</v>
      </c>
      <c r="T36" s="241" t="s">
        <v>454</v>
      </c>
      <c r="U36" s="241" t="s">
        <v>747</v>
      </c>
      <c r="V36" s="241" t="s">
        <v>748</v>
      </c>
      <c r="W36" s="241" t="s">
        <v>749</v>
      </c>
      <c r="X36" s="241" t="s">
        <v>750</v>
      </c>
      <c r="Y36" s="241" t="s">
        <v>458</v>
      </c>
      <c r="Z36" s="242" t="s">
        <v>751</v>
      </c>
      <c r="AN36" s="225" t="s">
        <v>762</v>
      </c>
      <c r="AO36" s="225" t="s">
        <v>741</v>
      </c>
      <c r="AP36" s="225" t="s">
        <v>705</v>
      </c>
      <c r="AQ36" s="243" t="s">
        <v>140</v>
      </c>
      <c r="AR36" s="243" t="s">
        <v>761</v>
      </c>
      <c r="AS36" s="243" t="s">
        <v>506</v>
      </c>
      <c r="AT36" s="244" t="s">
        <v>701</v>
      </c>
      <c r="AU36" s="244" t="s">
        <v>687</v>
      </c>
      <c r="AV36" s="244" t="s">
        <v>753</v>
      </c>
      <c r="AW36" s="244" t="s">
        <v>754</v>
      </c>
      <c r="AX36" s="244" t="s">
        <v>755</v>
      </c>
      <c r="AY36" s="244" t="s">
        <v>718</v>
      </c>
      <c r="AZ36" s="244" t="s">
        <v>756</v>
      </c>
      <c r="BA36" s="244" t="s">
        <v>712</v>
      </c>
      <c r="BB36" s="244" t="s">
        <v>757</v>
      </c>
      <c r="BC36" s="244" t="s">
        <v>758</v>
      </c>
      <c r="BD36" s="244" t="s">
        <v>736</v>
      </c>
      <c r="BE36" s="244" t="s">
        <v>724</v>
      </c>
      <c r="BF36" s="244" t="s">
        <v>731</v>
      </c>
      <c r="BG36" s="244" t="s">
        <v>681</v>
      </c>
      <c r="BH36" s="244" t="s">
        <v>675</v>
      </c>
      <c r="BI36" s="244" t="s">
        <v>694</v>
      </c>
      <c r="BJ36" s="244" t="s">
        <v>670</v>
      </c>
      <c r="BK36" s="245" t="s">
        <v>759</v>
      </c>
      <c r="BR36" s="229" t="s">
        <v>763</v>
      </c>
      <c r="BS36" s="229" t="s">
        <v>755</v>
      </c>
      <c r="BT36" s="229" t="s">
        <v>503</v>
      </c>
    </row>
    <row r="37" spans="5:72" s="212" customFormat="1" ht="10.5" x14ac:dyDescent="0.15">
      <c r="E37" s="231" t="s">
        <v>141</v>
      </c>
      <c r="F37" s="231" t="s">
        <v>764</v>
      </c>
      <c r="G37" s="231" t="s">
        <v>506</v>
      </c>
      <c r="H37" s="241" t="s">
        <v>728</v>
      </c>
      <c r="I37" s="241" t="s">
        <v>734</v>
      </c>
      <c r="J37" s="241" t="s">
        <v>738</v>
      </c>
      <c r="K37" s="241" t="s">
        <v>739</v>
      </c>
      <c r="L37" s="241" t="s">
        <v>740</v>
      </c>
      <c r="M37" s="241" t="s">
        <v>649</v>
      </c>
      <c r="N37" s="241" t="s">
        <v>741</v>
      </c>
      <c r="O37" s="241" t="s">
        <v>742</v>
      </c>
      <c r="P37" s="241" t="s">
        <v>721</v>
      </c>
      <c r="Q37" s="241" t="s">
        <v>744</v>
      </c>
      <c r="R37" s="241" t="s">
        <v>745</v>
      </c>
      <c r="S37" s="241" t="s">
        <v>746</v>
      </c>
      <c r="T37" s="241" t="s">
        <v>454</v>
      </c>
      <c r="U37" s="241" t="s">
        <v>747</v>
      </c>
      <c r="V37" s="241" t="s">
        <v>748</v>
      </c>
      <c r="W37" s="241" t="s">
        <v>749</v>
      </c>
      <c r="X37" s="241" t="s">
        <v>750</v>
      </c>
      <c r="Y37" s="241" t="s">
        <v>458</v>
      </c>
      <c r="Z37" s="242" t="s">
        <v>751</v>
      </c>
      <c r="AN37" s="225" t="s">
        <v>765</v>
      </c>
      <c r="AO37" s="225" t="s">
        <v>749</v>
      </c>
      <c r="AP37" s="225" t="s">
        <v>503</v>
      </c>
      <c r="AQ37" s="243" t="s">
        <v>141</v>
      </c>
      <c r="AR37" s="243" t="s">
        <v>764</v>
      </c>
      <c r="AS37" s="243" t="s">
        <v>506</v>
      </c>
      <c r="AT37" s="244" t="s">
        <v>701</v>
      </c>
      <c r="AU37" s="244" t="s">
        <v>687</v>
      </c>
      <c r="AV37" s="244" t="s">
        <v>753</v>
      </c>
      <c r="AW37" s="244" t="s">
        <v>754</v>
      </c>
      <c r="AX37" s="244" t="s">
        <v>755</v>
      </c>
      <c r="AY37" s="244" t="s">
        <v>718</v>
      </c>
      <c r="AZ37" s="244" t="s">
        <v>756</v>
      </c>
      <c r="BA37" s="244" t="s">
        <v>712</v>
      </c>
      <c r="BB37" s="244" t="s">
        <v>757</v>
      </c>
      <c r="BC37" s="244" t="s">
        <v>758</v>
      </c>
      <c r="BD37" s="244" t="s">
        <v>736</v>
      </c>
      <c r="BE37" s="244" t="s">
        <v>724</v>
      </c>
      <c r="BF37" s="244" t="s">
        <v>731</v>
      </c>
      <c r="BG37" s="244" t="s">
        <v>681</v>
      </c>
      <c r="BH37" s="244" t="s">
        <v>675</v>
      </c>
      <c r="BI37" s="244" t="s">
        <v>694</v>
      </c>
      <c r="BJ37" s="244" t="s">
        <v>670</v>
      </c>
      <c r="BK37" s="245" t="s">
        <v>759</v>
      </c>
      <c r="BR37" s="229" t="s">
        <v>766</v>
      </c>
      <c r="BS37" s="229" t="s">
        <v>753</v>
      </c>
      <c r="BT37" s="230" t="s">
        <v>503</v>
      </c>
    </row>
    <row r="38" spans="5:72" s="212" customFormat="1" ht="10.5" x14ac:dyDescent="0.15">
      <c r="E38" s="231" t="s">
        <v>142</v>
      </c>
      <c r="F38" s="231" t="s">
        <v>767</v>
      </c>
      <c r="G38" s="231" t="s">
        <v>506</v>
      </c>
      <c r="H38" s="241" t="s">
        <v>728</v>
      </c>
      <c r="I38" s="241" t="s">
        <v>734</v>
      </c>
      <c r="J38" s="241" t="s">
        <v>738</v>
      </c>
      <c r="K38" s="241" t="s">
        <v>739</v>
      </c>
      <c r="L38" s="241" t="s">
        <v>740</v>
      </c>
      <c r="M38" s="241" t="s">
        <v>649</v>
      </c>
      <c r="N38" s="241" t="s">
        <v>741</v>
      </c>
      <c r="O38" s="241" t="s">
        <v>742</v>
      </c>
      <c r="P38" s="241" t="s">
        <v>721</v>
      </c>
      <c r="Q38" s="241" t="s">
        <v>744</v>
      </c>
      <c r="R38" s="241" t="s">
        <v>745</v>
      </c>
      <c r="S38" s="241" t="s">
        <v>746</v>
      </c>
      <c r="T38" s="241" t="s">
        <v>454</v>
      </c>
      <c r="U38" s="241" t="s">
        <v>747</v>
      </c>
      <c r="V38" s="241" t="s">
        <v>748</v>
      </c>
      <c r="W38" s="241" t="s">
        <v>749</v>
      </c>
      <c r="X38" s="241" t="s">
        <v>750</v>
      </c>
      <c r="Y38" s="241" t="s">
        <v>458</v>
      </c>
      <c r="Z38" s="242" t="s">
        <v>751</v>
      </c>
      <c r="AN38" s="225" t="s">
        <v>768</v>
      </c>
      <c r="AO38" s="225" t="s">
        <v>750</v>
      </c>
      <c r="AP38" s="225" t="s">
        <v>503</v>
      </c>
      <c r="AQ38" s="243" t="s">
        <v>142</v>
      </c>
      <c r="AR38" s="243" t="s">
        <v>767</v>
      </c>
      <c r="AS38" s="243" t="s">
        <v>506</v>
      </c>
      <c r="AT38" s="244" t="s">
        <v>701</v>
      </c>
      <c r="AU38" s="244" t="s">
        <v>687</v>
      </c>
      <c r="AV38" s="244" t="s">
        <v>753</v>
      </c>
      <c r="AW38" s="244" t="s">
        <v>754</v>
      </c>
      <c r="AX38" s="244" t="s">
        <v>755</v>
      </c>
      <c r="AY38" s="244" t="s">
        <v>718</v>
      </c>
      <c r="AZ38" s="244" t="s">
        <v>756</v>
      </c>
      <c r="BA38" s="244" t="s">
        <v>712</v>
      </c>
      <c r="BB38" s="244" t="s">
        <v>757</v>
      </c>
      <c r="BC38" s="244" t="s">
        <v>758</v>
      </c>
      <c r="BD38" s="244" t="s">
        <v>736</v>
      </c>
      <c r="BE38" s="244" t="s">
        <v>724</v>
      </c>
      <c r="BF38" s="244" t="s">
        <v>731</v>
      </c>
      <c r="BG38" s="244" t="s">
        <v>681</v>
      </c>
      <c r="BH38" s="244" t="s">
        <v>675</v>
      </c>
      <c r="BI38" s="244" t="s">
        <v>694</v>
      </c>
      <c r="BJ38" s="244" t="s">
        <v>670</v>
      </c>
      <c r="BK38" s="245" t="s">
        <v>759</v>
      </c>
      <c r="BR38" s="229" t="s">
        <v>769</v>
      </c>
      <c r="BS38" s="229" t="s">
        <v>758</v>
      </c>
      <c r="BT38" s="229" t="s">
        <v>503</v>
      </c>
    </row>
    <row r="39" spans="5:72" s="212" customFormat="1" ht="10.5" x14ac:dyDescent="0.15">
      <c r="E39" s="231" t="s">
        <v>143</v>
      </c>
      <c r="F39" s="231" t="s">
        <v>770</v>
      </c>
      <c r="G39" s="231" t="s">
        <v>506</v>
      </c>
      <c r="H39" s="241" t="s">
        <v>728</v>
      </c>
      <c r="I39" s="241" t="s">
        <v>734</v>
      </c>
      <c r="J39" s="241" t="s">
        <v>738</v>
      </c>
      <c r="K39" s="241" t="s">
        <v>739</v>
      </c>
      <c r="L39" s="241" t="s">
        <v>740</v>
      </c>
      <c r="M39" s="241" t="s">
        <v>649</v>
      </c>
      <c r="N39" s="241" t="s">
        <v>741</v>
      </c>
      <c r="O39" s="241" t="s">
        <v>742</v>
      </c>
      <c r="P39" s="241" t="s">
        <v>721</v>
      </c>
      <c r="Q39" s="241" t="s">
        <v>744</v>
      </c>
      <c r="R39" s="241" t="s">
        <v>745</v>
      </c>
      <c r="S39" s="241" t="s">
        <v>746</v>
      </c>
      <c r="T39" s="241" t="s">
        <v>454</v>
      </c>
      <c r="U39" s="241" t="s">
        <v>747</v>
      </c>
      <c r="V39" s="241" t="s">
        <v>748</v>
      </c>
      <c r="W39" s="241" t="s">
        <v>749</v>
      </c>
      <c r="X39" s="241" t="s">
        <v>750</v>
      </c>
      <c r="Y39" s="241" t="s">
        <v>458</v>
      </c>
      <c r="Z39" s="242" t="s">
        <v>751</v>
      </c>
      <c r="AN39" s="225" t="s">
        <v>771</v>
      </c>
      <c r="AO39" s="225" t="s">
        <v>742</v>
      </c>
      <c r="AP39" s="225" t="s">
        <v>503</v>
      </c>
      <c r="AQ39" s="243" t="s">
        <v>143</v>
      </c>
      <c r="AR39" s="243" t="s">
        <v>770</v>
      </c>
      <c r="AS39" s="243" t="s">
        <v>506</v>
      </c>
      <c r="AT39" s="244" t="s">
        <v>701</v>
      </c>
      <c r="AU39" s="244" t="s">
        <v>687</v>
      </c>
      <c r="AV39" s="244" t="s">
        <v>753</v>
      </c>
      <c r="AW39" s="244" t="s">
        <v>754</v>
      </c>
      <c r="AX39" s="244" t="s">
        <v>755</v>
      </c>
      <c r="AY39" s="244" t="s">
        <v>718</v>
      </c>
      <c r="AZ39" s="244" t="s">
        <v>756</v>
      </c>
      <c r="BA39" s="244" t="s">
        <v>712</v>
      </c>
      <c r="BB39" s="244" t="s">
        <v>757</v>
      </c>
      <c r="BC39" s="244" t="s">
        <v>758</v>
      </c>
      <c r="BD39" s="244" t="s">
        <v>736</v>
      </c>
      <c r="BE39" s="244" t="s">
        <v>724</v>
      </c>
      <c r="BF39" s="244" t="s">
        <v>731</v>
      </c>
      <c r="BG39" s="244" t="s">
        <v>681</v>
      </c>
      <c r="BH39" s="244" t="s">
        <v>675</v>
      </c>
      <c r="BI39" s="244" t="s">
        <v>694</v>
      </c>
      <c r="BJ39" s="244" t="s">
        <v>670</v>
      </c>
      <c r="BK39" s="245" t="s">
        <v>759</v>
      </c>
      <c r="BR39" s="229" t="s">
        <v>772</v>
      </c>
      <c r="BS39" s="229" t="s">
        <v>756</v>
      </c>
      <c r="BT39" s="229" t="s">
        <v>503</v>
      </c>
    </row>
    <row r="40" spans="5:72" s="212" customFormat="1" ht="10.5" x14ac:dyDescent="0.15">
      <c r="E40" s="231" t="s">
        <v>144</v>
      </c>
      <c r="F40" s="231" t="s">
        <v>773</v>
      </c>
      <c r="G40" s="231" t="s">
        <v>506</v>
      </c>
      <c r="H40" s="241" t="s">
        <v>728</v>
      </c>
      <c r="I40" s="241" t="s">
        <v>734</v>
      </c>
      <c r="J40" s="241" t="s">
        <v>738</v>
      </c>
      <c r="K40" s="241" t="s">
        <v>739</v>
      </c>
      <c r="L40" s="241" t="s">
        <v>740</v>
      </c>
      <c r="M40" s="241" t="s">
        <v>649</v>
      </c>
      <c r="N40" s="241" t="s">
        <v>741</v>
      </c>
      <c r="O40" s="241" t="s">
        <v>742</v>
      </c>
      <c r="P40" s="241" t="s">
        <v>721</v>
      </c>
      <c r="Q40" s="241" t="s">
        <v>744</v>
      </c>
      <c r="R40" s="241" t="s">
        <v>745</v>
      </c>
      <c r="S40" s="241" t="s">
        <v>746</v>
      </c>
      <c r="T40" s="241" t="s">
        <v>454</v>
      </c>
      <c r="U40" s="241" t="s">
        <v>747</v>
      </c>
      <c r="V40" s="241" t="s">
        <v>748</v>
      </c>
      <c r="W40" s="241" t="s">
        <v>749</v>
      </c>
      <c r="X40" s="241" t="s">
        <v>750</v>
      </c>
      <c r="Y40" s="241" t="s">
        <v>458</v>
      </c>
      <c r="Z40" s="242" t="s">
        <v>751</v>
      </c>
      <c r="AN40" s="225" t="s">
        <v>774</v>
      </c>
      <c r="AO40" s="225" t="s">
        <v>748</v>
      </c>
      <c r="AP40" s="225" t="s">
        <v>503</v>
      </c>
      <c r="AQ40" s="243" t="s">
        <v>144</v>
      </c>
      <c r="AR40" s="243" t="s">
        <v>773</v>
      </c>
      <c r="AS40" s="243" t="s">
        <v>506</v>
      </c>
      <c r="AT40" s="244" t="s">
        <v>701</v>
      </c>
      <c r="AU40" s="244" t="s">
        <v>687</v>
      </c>
      <c r="AV40" s="244" t="s">
        <v>753</v>
      </c>
      <c r="AW40" s="244" t="s">
        <v>754</v>
      </c>
      <c r="AX40" s="244" t="s">
        <v>755</v>
      </c>
      <c r="AY40" s="244" t="s">
        <v>718</v>
      </c>
      <c r="AZ40" s="244" t="s">
        <v>756</v>
      </c>
      <c r="BA40" s="244" t="s">
        <v>712</v>
      </c>
      <c r="BB40" s="244" t="s">
        <v>757</v>
      </c>
      <c r="BC40" s="244" t="s">
        <v>758</v>
      </c>
      <c r="BD40" s="244" t="s">
        <v>736</v>
      </c>
      <c r="BE40" s="244" t="s">
        <v>724</v>
      </c>
      <c r="BF40" s="244" t="s">
        <v>731</v>
      </c>
      <c r="BG40" s="244" t="s">
        <v>681</v>
      </c>
      <c r="BH40" s="244" t="s">
        <v>675</v>
      </c>
      <c r="BI40" s="244" t="s">
        <v>694</v>
      </c>
      <c r="BJ40" s="244" t="s">
        <v>670</v>
      </c>
      <c r="BK40" s="245" t="s">
        <v>759</v>
      </c>
      <c r="BR40" s="229" t="s">
        <v>775</v>
      </c>
      <c r="BS40" s="229" t="s">
        <v>754</v>
      </c>
      <c r="BT40" s="229" t="s">
        <v>503</v>
      </c>
    </row>
    <row r="41" spans="5:72" s="212" customFormat="1" ht="10.5" x14ac:dyDescent="0.15">
      <c r="E41" s="231" t="s">
        <v>145</v>
      </c>
      <c r="F41" s="231" t="s">
        <v>776</v>
      </c>
      <c r="G41" s="231" t="s">
        <v>506</v>
      </c>
      <c r="H41" s="241" t="s">
        <v>728</v>
      </c>
      <c r="I41" s="241" t="s">
        <v>734</v>
      </c>
      <c r="J41" s="241" t="s">
        <v>738</v>
      </c>
      <c r="K41" s="241" t="s">
        <v>739</v>
      </c>
      <c r="L41" s="241" t="s">
        <v>740</v>
      </c>
      <c r="M41" s="241" t="s">
        <v>649</v>
      </c>
      <c r="N41" s="241" t="s">
        <v>741</v>
      </c>
      <c r="O41" s="241" t="s">
        <v>742</v>
      </c>
      <c r="P41" s="241" t="s">
        <v>721</v>
      </c>
      <c r="Q41" s="241" t="s">
        <v>744</v>
      </c>
      <c r="R41" s="241" t="s">
        <v>745</v>
      </c>
      <c r="S41" s="241" t="s">
        <v>746</v>
      </c>
      <c r="T41" s="241" t="s">
        <v>454</v>
      </c>
      <c r="U41" s="241" t="s">
        <v>747</v>
      </c>
      <c r="V41" s="241" t="s">
        <v>748</v>
      </c>
      <c r="W41" s="241" t="s">
        <v>749</v>
      </c>
      <c r="X41" s="241" t="s">
        <v>750</v>
      </c>
      <c r="Y41" s="241" t="s">
        <v>458</v>
      </c>
      <c r="Z41" s="242" t="s">
        <v>751</v>
      </c>
      <c r="AN41" s="225" t="s">
        <v>777</v>
      </c>
      <c r="AO41" s="225" t="s">
        <v>745</v>
      </c>
      <c r="AP41" s="225" t="s">
        <v>503</v>
      </c>
      <c r="AQ41" s="243" t="s">
        <v>145</v>
      </c>
      <c r="AR41" s="243" t="s">
        <v>776</v>
      </c>
      <c r="AS41" s="243" t="s">
        <v>506</v>
      </c>
      <c r="AT41" s="244" t="s">
        <v>701</v>
      </c>
      <c r="AU41" s="244" t="s">
        <v>687</v>
      </c>
      <c r="AV41" s="244" t="s">
        <v>753</v>
      </c>
      <c r="AW41" s="244" t="s">
        <v>754</v>
      </c>
      <c r="AX41" s="244" t="s">
        <v>755</v>
      </c>
      <c r="AY41" s="244" t="s">
        <v>718</v>
      </c>
      <c r="AZ41" s="244" t="s">
        <v>756</v>
      </c>
      <c r="BA41" s="244" t="s">
        <v>712</v>
      </c>
      <c r="BB41" s="244" t="s">
        <v>757</v>
      </c>
      <c r="BC41" s="244" t="s">
        <v>758</v>
      </c>
      <c r="BD41" s="244" t="s">
        <v>736</v>
      </c>
      <c r="BE41" s="244" t="s">
        <v>724</v>
      </c>
      <c r="BF41" s="244" t="s">
        <v>731</v>
      </c>
      <c r="BG41" s="244" t="s">
        <v>681</v>
      </c>
      <c r="BH41" s="244" t="s">
        <v>675</v>
      </c>
      <c r="BI41" s="244" t="s">
        <v>694</v>
      </c>
      <c r="BJ41" s="244" t="s">
        <v>670</v>
      </c>
      <c r="BK41" s="245" t="s">
        <v>759</v>
      </c>
      <c r="BR41" s="246" t="s">
        <v>778</v>
      </c>
      <c r="BS41" s="246" t="s">
        <v>759</v>
      </c>
      <c r="BT41" s="246" t="s">
        <v>503</v>
      </c>
    </row>
    <row r="42" spans="5:72" s="212" customFormat="1" ht="10.5" x14ac:dyDescent="0.15">
      <c r="E42" s="231" t="s">
        <v>146</v>
      </c>
      <c r="F42" s="231" t="s">
        <v>779</v>
      </c>
      <c r="G42" s="231" t="s">
        <v>506</v>
      </c>
      <c r="H42" s="241" t="s">
        <v>728</v>
      </c>
      <c r="I42" s="241" t="s">
        <v>734</v>
      </c>
      <c r="J42" s="241" t="s">
        <v>738</v>
      </c>
      <c r="K42" s="241" t="s">
        <v>739</v>
      </c>
      <c r="L42" s="241" t="s">
        <v>740</v>
      </c>
      <c r="M42" s="241" t="s">
        <v>649</v>
      </c>
      <c r="N42" s="241" t="s">
        <v>741</v>
      </c>
      <c r="O42" s="241" t="s">
        <v>742</v>
      </c>
      <c r="P42" s="241" t="s">
        <v>721</v>
      </c>
      <c r="Q42" s="241" t="s">
        <v>744</v>
      </c>
      <c r="R42" s="241" t="s">
        <v>745</v>
      </c>
      <c r="S42" s="241" t="s">
        <v>746</v>
      </c>
      <c r="T42" s="241" t="s">
        <v>454</v>
      </c>
      <c r="U42" s="241" t="s">
        <v>747</v>
      </c>
      <c r="V42" s="241" t="s">
        <v>748</v>
      </c>
      <c r="W42" s="241" t="s">
        <v>749</v>
      </c>
      <c r="X42" s="241" t="s">
        <v>750</v>
      </c>
      <c r="Y42" s="241" t="s">
        <v>458</v>
      </c>
      <c r="Z42" s="242" t="s">
        <v>751</v>
      </c>
      <c r="AN42" s="225" t="s">
        <v>780</v>
      </c>
      <c r="AO42" s="225" t="s">
        <v>739</v>
      </c>
      <c r="AP42" s="225" t="s">
        <v>503</v>
      </c>
      <c r="AQ42" s="243" t="s">
        <v>146</v>
      </c>
      <c r="AR42" s="243" t="s">
        <v>779</v>
      </c>
      <c r="AS42" s="243" t="s">
        <v>506</v>
      </c>
      <c r="AT42" s="244" t="s">
        <v>701</v>
      </c>
      <c r="AU42" s="244" t="s">
        <v>687</v>
      </c>
      <c r="AV42" s="244" t="s">
        <v>753</v>
      </c>
      <c r="AW42" s="244" t="s">
        <v>754</v>
      </c>
      <c r="AX42" s="244" t="s">
        <v>755</v>
      </c>
      <c r="AY42" s="244" t="s">
        <v>718</v>
      </c>
      <c r="AZ42" s="244" t="s">
        <v>756</v>
      </c>
      <c r="BA42" s="244" t="s">
        <v>712</v>
      </c>
      <c r="BB42" s="244" t="s">
        <v>757</v>
      </c>
      <c r="BC42" s="244" t="s">
        <v>758</v>
      </c>
      <c r="BD42" s="244" t="s">
        <v>736</v>
      </c>
      <c r="BE42" s="244" t="s">
        <v>724</v>
      </c>
      <c r="BF42" s="244" t="s">
        <v>731</v>
      </c>
      <c r="BG42" s="244" t="s">
        <v>681</v>
      </c>
      <c r="BH42" s="244" t="s">
        <v>675</v>
      </c>
      <c r="BI42" s="244" t="s">
        <v>694</v>
      </c>
      <c r="BJ42" s="244" t="s">
        <v>670</v>
      </c>
      <c r="BK42" s="245" t="s">
        <v>759</v>
      </c>
      <c r="BR42" s="229" t="s">
        <v>526</v>
      </c>
      <c r="BS42" s="229" t="s">
        <v>482</v>
      </c>
      <c r="BT42" s="230" t="s">
        <v>527</v>
      </c>
    </row>
    <row r="43" spans="5:72" s="212" customFormat="1" ht="10.5" x14ac:dyDescent="0.15">
      <c r="E43" s="231" t="s">
        <v>147</v>
      </c>
      <c r="F43" s="231" t="s">
        <v>781</v>
      </c>
      <c r="G43" s="231" t="s">
        <v>506</v>
      </c>
      <c r="H43" s="241" t="s">
        <v>728</v>
      </c>
      <c r="I43" s="241" t="s">
        <v>734</v>
      </c>
      <c r="J43" s="241" t="s">
        <v>738</v>
      </c>
      <c r="K43" s="241" t="s">
        <v>739</v>
      </c>
      <c r="L43" s="241" t="s">
        <v>740</v>
      </c>
      <c r="M43" s="241" t="s">
        <v>649</v>
      </c>
      <c r="N43" s="241" t="s">
        <v>741</v>
      </c>
      <c r="O43" s="241" t="s">
        <v>742</v>
      </c>
      <c r="P43" s="241" t="s">
        <v>721</v>
      </c>
      <c r="Q43" s="241" t="s">
        <v>744</v>
      </c>
      <c r="R43" s="241" t="s">
        <v>745</v>
      </c>
      <c r="S43" s="241" t="s">
        <v>746</v>
      </c>
      <c r="T43" s="241" t="s">
        <v>454</v>
      </c>
      <c r="U43" s="241" t="s">
        <v>747</v>
      </c>
      <c r="V43" s="241" t="s">
        <v>748</v>
      </c>
      <c r="W43" s="241" t="s">
        <v>749</v>
      </c>
      <c r="X43" s="241" t="s">
        <v>750</v>
      </c>
      <c r="Y43" s="241" t="s">
        <v>458</v>
      </c>
      <c r="Z43" s="242" t="s">
        <v>751</v>
      </c>
      <c r="AN43" s="225" t="s">
        <v>782</v>
      </c>
      <c r="AO43" s="225" t="s">
        <v>744</v>
      </c>
      <c r="AP43" s="225" t="s">
        <v>503</v>
      </c>
      <c r="AQ43" s="243" t="s">
        <v>147</v>
      </c>
      <c r="AR43" s="243" t="s">
        <v>781</v>
      </c>
      <c r="AS43" s="243" t="s">
        <v>506</v>
      </c>
      <c r="AT43" s="244" t="s">
        <v>701</v>
      </c>
      <c r="AU43" s="244" t="s">
        <v>687</v>
      </c>
      <c r="AV43" s="244" t="s">
        <v>753</v>
      </c>
      <c r="AW43" s="244" t="s">
        <v>754</v>
      </c>
      <c r="AX43" s="244" t="s">
        <v>755</v>
      </c>
      <c r="AY43" s="244" t="s">
        <v>718</v>
      </c>
      <c r="AZ43" s="244" t="s">
        <v>756</v>
      </c>
      <c r="BA43" s="244" t="s">
        <v>712</v>
      </c>
      <c r="BB43" s="244" t="s">
        <v>757</v>
      </c>
      <c r="BC43" s="244" t="s">
        <v>758</v>
      </c>
      <c r="BD43" s="244" t="s">
        <v>736</v>
      </c>
      <c r="BE43" s="244" t="s">
        <v>724</v>
      </c>
      <c r="BF43" s="244" t="s">
        <v>731</v>
      </c>
      <c r="BG43" s="244" t="s">
        <v>681</v>
      </c>
      <c r="BH43" s="244" t="s">
        <v>675</v>
      </c>
      <c r="BI43" s="244" t="s">
        <v>694</v>
      </c>
      <c r="BJ43" s="244" t="s">
        <v>670</v>
      </c>
      <c r="BK43" s="245" t="s">
        <v>759</v>
      </c>
      <c r="BR43" s="246" t="s">
        <v>783</v>
      </c>
      <c r="BS43" s="246" t="s">
        <v>630</v>
      </c>
      <c r="BT43" s="247" t="s">
        <v>527</v>
      </c>
    </row>
    <row r="44" spans="5:72" s="212" customFormat="1" ht="10.5" x14ac:dyDescent="0.15">
      <c r="E44" s="231" t="s">
        <v>148</v>
      </c>
      <c r="F44" s="231" t="s">
        <v>784</v>
      </c>
      <c r="G44" s="231" t="s">
        <v>506</v>
      </c>
      <c r="H44" s="241" t="s">
        <v>728</v>
      </c>
      <c r="I44" s="241" t="s">
        <v>734</v>
      </c>
      <c r="J44" s="241" t="s">
        <v>738</v>
      </c>
      <c r="K44" s="241" t="s">
        <v>739</v>
      </c>
      <c r="L44" s="241" t="s">
        <v>740</v>
      </c>
      <c r="M44" s="241" t="s">
        <v>649</v>
      </c>
      <c r="N44" s="241" t="s">
        <v>741</v>
      </c>
      <c r="O44" s="241" t="s">
        <v>742</v>
      </c>
      <c r="P44" s="241" t="s">
        <v>721</v>
      </c>
      <c r="Q44" s="241" t="s">
        <v>744</v>
      </c>
      <c r="R44" s="241" t="s">
        <v>745</v>
      </c>
      <c r="S44" s="241" t="s">
        <v>746</v>
      </c>
      <c r="T44" s="241" t="s">
        <v>454</v>
      </c>
      <c r="U44" s="241" t="s">
        <v>747</v>
      </c>
      <c r="V44" s="241" t="s">
        <v>748</v>
      </c>
      <c r="W44" s="241" t="s">
        <v>749</v>
      </c>
      <c r="X44" s="241" t="s">
        <v>750</v>
      </c>
      <c r="Y44" s="241" t="s">
        <v>458</v>
      </c>
      <c r="Z44" s="242" t="s">
        <v>751</v>
      </c>
      <c r="AN44" s="225" t="s">
        <v>680</v>
      </c>
      <c r="AO44" s="225" t="s">
        <v>751</v>
      </c>
      <c r="AP44" s="225" t="s">
        <v>503</v>
      </c>
      <c r="AQ44" s="243" t="s">
        <v>148</v>
      </c>
      <c r="AR44" s="243" t="s">
        <v>784</v>
      </c>
      <c r="AS44" s="243" t="s">
        <v>506</v>
      </c>
      <c r="AT44" s="244" t="s">
        <v>701</v>
      </c>
      <c r="AU44" s="244" t="s">
        <v>687</v>
      </c>
      <c r="AV44" s="244" t="s">
        <v>753</v>
      </c>
      <c r="AW44" s="244" t="s">
        <v>754</v>
      </c>
      <c r="AX44" s="244" t="s">
        <v>755</v>
      </c>
      <c r="AY44" s="244" t="s">
        <v>718</v>
      </c>
      <c r="AZ44" s="244" t="s">
        <v>756</v>
      </c>
      <c r="BA44" s="244" t="s">
        <v>712</v>
      </c>
      <c r="BB44" s="244" t="s">
        <v>757</v>
      </c>
      <c r="BC44" s="244" t="s">
        <v>758</v>
      </c>
      <c r="BD44" s="244" t="s">
        <v>736</v>
      </c>
      <c r="BE44" s="244" t="s">
        <v>724</v>
      </c>
      <c r="BF44" s="244" t="s">
        <v>731</v>
      </c>
      <c r="BG44" s="244" t="s">
        <v>681</v>
      </c>
      <c r="BH44" s="244" t="s">
        <v>675</v>
      </c>
      <c r="BI44" s="244" t="s">
        <v>694</v>
      </c>
      <c r="BJ44" s="244" t="s">
        <v>670</v>
      </c>
      <c r="BK44" s="245" t="s">
        <v>759</v>
      </c>
      <c r="BR44" s="246" t="s">
        <v>785</v>
      </c>
      <c r="BS44" s="246" t="s">
        <v>489</v>
      </c>
      <c r="BT44" s="247" t="s">
        <v>786</v>
      </c>
    </row>
    <row r="45" spans="5:72" s="212" customFormat="1" ht="10.5" x14ac:dyDescent="0.15">
      <c r="E45" s="248" t="s">
        <v>787</v>
      </c>
      <c r="F45" s="248" t="s">
        <v>788</v>
      </c>
      <c r="G45" s="248" t="s">
        <v>517</v>
      </c>
      <c r="H45" s="249" t="s">
        <v>678</v>
      </c>
      <c r="I45" s="249" t="s">
        <v>698</v>
      </c>
      <c r="J45" s="249" t="s">
        <v>704</v>
      </c>
      <c r="K45" s="249" t="s">
        <v>685</v>
      </c>
      <c r="L45" s="249" t="s">
        <v>715</v>
      </c>
      <c r="M45" s="249" t="s">
        <v>691</v>
      </c>
      <c r="AN45" s="225" t="s">
        <v>789</v>
      </c>
      <c r="AO45" s="225" t="s">
        <v>746</v>
      </c>
      <c r="AP45" s="225" t="s">
        <v>503</v>
      </c>
      <c r="AQ45" s="248" t="s">
        <v>149</v>
      </c>
      <c r="AR45" s="248" t="s">
        <v>788</v>
      </c>
      <c r="AS45" s="248" t="s">
        <v>517</v>
      </c>
      <c r="AT45" s="250" t="s">
        <v>658</v>
      </c>
      <c r="AU45" s="250" t="s">
        <v>665</v>
      </c>
      <c r="BR45" s="229" t="s">
        <v>790</v>
      </c>
      <c r="BS45" s="229" t="s">
        <v>618</v>
      </c>
      <c r="BT45" s="229" t="s">
        <v>791</v>
      </c>
    </row>
    <row r="46" spans="5:72" s="212" customFormat="1" ht="10.5" x14ac:dyDescent="0.15">
      <c r="E46" s="248" t="s">
        <v>150</v>
      </c>
      <c r="F46" s="248" t="s">
        <v>792</v>
      </c>
      <c r="G46" s="248" t="s">
        <v>517</v>
      </c>
      <c r="H46" s="249" t="s">
        <v>678</v>
      </c>
      <c r="I46" s="249" t="s">
        <v>698</v>
      </c>
      <c r="J46" s="249" t="s">
        <v>704</v>
      </c>
      <c r="K46" s="249" t="s">
        <v>685</v>
      </c>
      <c r="L46" s="249" t="s">
        <v>715</v>
      </c>
      <c r="M46" s="249" t="s">
        <v>691</v>
      </c>
      <c r="AN46" s="225" t="s">
        <v>793</v>
      </c>
      <c r="AO46" s="225" t="s">
        <v>747</v>
      </c>
      <c r="AP46" s="225" t="s">
        <v>503</v>
      </c>
      <c r="AQ46" s="248" t="s">
        <v>150</v>
      </c>
      <c r="AR46" s="248" t="s">
        <v>792</v>
      </c>
      <c r="AS46" s="248" t="s">
        <v>517</v>
      </c>
      <c r="AT46" s="250" t="s">
        <v>658</v>
      </c>
      <c r="AU46" s="250" t="s">
        <v>794</v>
      </c>
      <c r="BR46" s="229" t="s">
        <v>795</v>
      </c>
      <c r="BS46" s="229" t="s">
        <v>622</v>
      </c>
      <c r="BT46" s="232" t="s">
        <v>796</v>
      </c>
    </row>
    <row r="47" spans="5:72" s="212" customFormat="1" ht="10.5" x14ac:dyDescent="0.15">
      <c r="E47" s="248" t="s">
        <v>151</v>
      </c>
      <c r="F47" s="248" t="s">
        <v>797</v>
      </c>
      <c r="G47" s="248" t="s">
        <v>517</v>
      </c>
      <c r="H47" s="249" t="s">
        <v>678</v>
      </c>
      <c r="I47" s="249" t="s">
        <v>698</v>
      </c>
      <c r="J47" s="249" t="s">
        <v>704</v>
      </c>
      <c r="K47" s="249" t="s">
        <v>685</v>
      </c>
      <c r="L47" s="249" t="s">
        <v>798</v>
      </c>
      <c r="M47" s="249" t="s">
        <v>691</v>
      </c>
      <c r="AN47" s="225" t="s">
        <v>799</v>
      </c>
      <c r="AO47" s="225" t="s">
        <v>738</v>
      </c>
      <c r="AP47" s="225" t="s">
        <v>705</v>
      </c>
      <c r="AQ47" s="248" t="s">
        <v>151</v>
      </c>
      <c r="AR47" s="248" t="s">
        <v>797</v>
      </c>
      <c r="AS47" s="248" t="s">
        <v>517</v>
      </c>
      <c r="AT47" s="250" t="s">
        <v>658</v>
      </c>
      <c r="AU47" s="250" t="s">
        <v>794</v>
      </c>
      <c r="BR47" s="246" t="s">
        <v>800</v>
      </c>
      <c r="BS47" s="246" t="s">
        <v>632</v>
      </c>
      <c r="BT47" s="246" t="s">
        <v>801</v>
      </c>
    </row>
    <row r="48" spans="5:72" s="212" customFormat="1" ht="10.5" x14ac:dyDescent="0.15">
      <c r="E48" s="248" t="s">
        <v>152</v>
      </c>
      <c r="F48" s="248" t="s">
        <v>802</v>
      </c>
      <c r="G48" s="248" t="s">
        <v>517</v>
      </c>
      <c r="H48" s="249" t="s">
        <v>678</v>
      </c>
      <c r="I48" s="249" t="s">
        <v>698</v>
      </c>
      <c r="J48" s="249" t="s">
        <v>704</v>
      </c>
      <c r="K48" s="249" t="s">
        <v>685</v>
      </c>
      <c r="L48" s="249" t="s">
        <v>715</v>
      </c>
      <c r="M48" s="249" t="s">
        <v>691</v>
      </c>
      <c r="AN48" s="225" t="s">
        <v>803</v>
      </c>
      <c r="AO48" s="225" t="s">
        <v>804</v>
      </c>
      <c r="AP48" s="225" t="s">
        <v>805</v>
      </c>
      <c r="AQ48" s="248" t="s">
        <v>152</v>
      </c>
      <c r="AR48" s="248" t="s">
        <v>802</v>
      </c>
      <c r="AS48" s="248" t="s">
        <v>517</v>
      </c>
      <c r="AT48" s="250" t="s">
        <v>658</v>
      </c>
      <c r="AU48" s="250" t="s">
        <v>794</v>
      </c>
      <c r="BR48" s="246" t="s">
        <v>806</v>
      </c>
      <c r="BS48" s="246" t="s">
        <v>631</v>
      </c>
      <c r="BT48" s="246" t="s">
        <v>801</v>
      </c>
    </row>
    <row r="49" spans="5:72" s="212" customFormat="1" ht="10.5" x14ac:dyDescent="0.15">
      <c r="E49" s="248" t="s">
        <v>153</v>
      </c>
      <c r="F49" s="248" t="s">
        <v>807</v>
      </c>
      <c r="G49" s="248" t="s">
        <v>517</v>
      </c>
      <c r="H49" s="249" t="s">
        <v>678</v>
      </c>
      <c r="I49" s="249" t="s">
        <v>698</v>
      </c>
      <c r="J49" s="249" t="s">
        <v>704</v>
      </c>
      <c r="K49" s="249" t="s">
        <v>685</v>
      </c>
      <c r="L49" s="249" t="s">
        <v>715</v>
      </c>
      <c r="M49" s="249" t="s">
        <v>691</v>
      </c>
      <c r="AN49" s="225" t="s">
        <v>808</v>
      </c>
      <c r="AO49" s="225" t="s">
        <v>809</v>
      </c>
      <c r="AP49" s="225" t="s">
        <v>810</v>
      </c>
      <c r="AQ49" s="248" t="s">
        <v>153</v>
      </c>
      <c r="AR49" s="248" t="s">
        <v>807</v>
      </c>
      <c r="AS49" s="248" t="s">
        <v>517</v>
      </c>
      <c r="AT49" s="250" t="s">
        <v>658</v>
      </c>
      <c r="AU49" s="250" t="s">
        <v>794</v>
      </c>
      <c r="BR49" s="229" t="s">
        <v>811</v>
      </c>
      <c r="BS49" s="229" t="s">
        <v>625</v>
      </c>
      <c r="BT49" s="229" t="s">
        <v>801</v>
      </c>
    </row>
    <row r="50" spans="5:72" s="212" customFormat="1" ht="10.5" x14ac:dyDescent="0.15">
      <c r="E50" s="248" t="s">
        <v>154</v>
      </c>
      <c r="F50" s="248" t="s">
        <v>812</v>
      </c>
      <c r="G50" s="248" t="s">
        <v>517</v>
      </c>
      <c r="H50" s="249" t="s">
        <v>678</v>
      </c>
      <c r="I50" s="249" t="s">
        <v>698</v>
      </c>
      <c r="J50" s="249" t="s">
        <v>704</v>
      </c>
      <c r="K50" s="249" t="s">
        <v>685</v>
      </c>
      <c r="L50" s="249" t="s">
        <v>715</v>
      </c>
      <c r="M50" s="249" t="s">
        <v>691</v>
      </c>
      <c r="AN50" s="225" t="s">
        <v>813</v>
      </c>
      <c r="AO50" s="225" t="s">
        <v>438</v>
      </c>
      <c r="AP50" s="225" t="s">
        <v>814</v>
      </c>
      <c r="AQ50" s="248" t="s">
        <v>154</v>
      </c>
      <c r="AR50" s="248" t="s">
        <v>812</v>
      </c>
      <c r="AS50" s="248" t="s">
        <v>517</v>
      </c>
      <c r="AT50" s="250" t="s">
        <v>658</v>
      </c>
      <c r="AU50" s="250" t="s">
        <v>794</v>
      </c>
      <c r="BR50" s="229" t="s">
        <v>815</v>
      </c>
      <c r="BS50" s="229" t="s">
        <v>485</v>
      </c>
      <c r="BT50" s="229" t="s">
        <v>656</v>
      </c>
    </row>
    <row r="51" spans="5:72" s="212" customFormat="1" ht="10.5" x14ac:dyDescent="0.15">
      <c r="E51" s="248" t="s">
        <v>155</v>
      </c>
      <c r="F51" s="248" t="s">
        <v>816</v>
      </c>
      <c r="G51" s="248" t="s">
        <v>517</v>
      </c>
      <c r="H51" s="249" t="s">
        <v>678</v>
      </c>
      <c r="I51" s="249" t="s">
        <v>698</v>
      </c>
      <c r="J51" s="249" t="s">
        <v>704</v>
      </c>
      <c r="K51" s="249" t="s">
        <v>685</v>
      </c>
      <c r="L51" s="249" t="s">
        <v>715</v>
      </c>
      <c r="M51" s="249" t="s">
        <v>691</v>
      </c>
      <c r="AN51" s="225" t="s">
        <v>817</v>
      </c>
      <c r="AO51" s="225" t="s">
        <v>437</v>
      </c>
      <c r="AP51" s="225" t="s">
        <v>818</v>
      </c>
      <c r="AQ51" s="248" t="s">
        <v>155</v>
      </c>
      <c r="AR51" s="248" t="s">
        <v>816</v>
      </c>
      <c r="AS51" s="248" t="s">
        <v>517</v>
      </c>
      <c r="AT51" s="250" t="s">
        <v>658</v>
      </c>
      <c r="AU51" s="250" t="s">
        <v>794</v>
      </c>
      <c r="BR51" s="229" t="s">
        <v>819</v>
      </c>
      <c r="BS51" s="229" t="s">
        <v>501</v>
      </c>
      <c r="BT51" s="230" t="s">
        <v>549</v>
      </c>
    </row>
    <row r="52" spans="5:72" s="212" customFormat="1" ht="10.5" x14ac:dyDescent="0.15">
      <c r="E52" s="248" t="s">
        <v>156</v>
      </c>
      <c r="F52" s="248" t="s">
        <v>820</v>
      </c>
      <c r="G52" s="248" t="s">
        <v>517</v>
      </c>
      <c r="H52" s="249" t="s">
        <v>678</v>
      </c>
      <c r="I52" s="249" t="s">
        <v>698</v>
      </c>
      <c r="J52" s="249" t="s">
        <v>704</v>
      </c>
      <c r="K52" s="249" t="s">
        <v>685</v>
      </c>
      <c r="L52" s="249" t="s">
        <v>715</v>
      </c>
      <c r="M52" s="249" t="s">
        <v>691</v>
      </c>
      <c r="AN52" s="234" t="s">
        <v>821</v>
      </c>
      <c r="AO52" s="234" t="s">
        <v>568</v>
      </c>
      <c r="AP52" s="234" t="s">
        <v>568</v>
      </c>
      <c r="AQ52" s="248" t="s">
        <v>156</v>
      </c>
      <c r="AR52" s="248" t="s">
        <v>820</v>
      </c>
      <c r="AS52" s="248" t="s">
        <v>517</v>
      </c>
      <c r="AT52" s="250" t="s">
        <v>822</v>
      </c>
      <c r="AU52" s="250" t="s">
        <v>794</v>
      </c>
      <c r="BR52" s="229" t="s">
        <v>823</v>
      </c>
      <c r="BS52" s="229" t="s">
        <v>469</v>
      </c>
      <c r="BT52" s="229" t="s">
        <v>503</v>
      </c>
    </row>
    <row r="53" spans="5:72" s="212" customFormat="1" ht="10.5" x14ac:dyDescent="0.15">
      <c r="E53" s="248" t="s">
        <v>157</v>
      </c>
      <c r="F53" s="248" t="s">
        <v>824</v>
      </c>
      <c r="G53" s="248" t="s">
        <v>517</v>
      </c>
      <c r="H53" s="249" t="s">
        <v>678</v>
      </c>
      <c r="I53" s="249" t="s">
        <v>698</v>
      </c>
      <c r="J53" s="249" t="s">
        <v>704</v>
      </c>
      <c r="K53" s="249" t="s">
        <v>685</v>
      </c>
      <c r="L53" s="249" t="s">
        <v>715</v>
      </c>
      <c r="M53" s="249" t="s">
        <v>691</v>
      </c>
      <c r="AN53" s="225" t="s">
        <v>825</v>
      </c>
      <c r="AO53" s="225" t="s">
        <v>613</v>
      </c>
      <c r="AP53" s="225" t="s">
        <v>826</v>
      </c>
      <c r="AQ53" s="248" t="s">
        <v>157</v>
      </c>
      <c r="AR53" s="248" t="s">
        <v>824</v>
      </c>
      <c r="AS53" s="248" t="s">
        <v>517</v>
      </c>
      <c r="AT53" s="250" t="s">
        <v>822</v>
      </c>
      <c r="AU53" s="250" t="s">
        <v>794</v>
      </c>
      <c r="BR53" s="229" t="s">
        <v>827</v>
      </c>
      <c r="BS53" s="230" t="s">
        <v>626</v>
      </c>
      <c r="BT53" s="229" t="s">
        <v>801</v>
      </c>
    </row>
    <row r="54" spans="5:72" s="212" customFormat="1" ht="10.5" x14ac:dyDescent="0.15">
      <c r="E54" s="248" t="s">
        <v>158</v>
      </c>
      <c r="F54" s="248" t="s">
        <v>828</v>
      </c>
      <c r="G54" s="248" t="s">
        <v>517</v>
      </c>
      <c r="H54" s="249" t="s">
        <v>678</v>
      </c>
      <c r="I54" s="249" t="s">
        <v>698</v>
      </c>
      <c r="J54" s="249" t="s">
        <v>704</v>
      </c>
      <c r="K54" s="249" t="s">
        <v>685</v>
      </c>
      <c r="L54" s="249" t="s">
        <v>715</v>
      </c>
      <c r="M54" s="249" t="s">
        <v>691</v>
      </c>
      <c r="AN54" s="225" t="s">
        <v>829</v>
      </c>
      <c r="AO54" s="225" t="s">
        <v>614</v>
      </c>
      <c r="AP54" s="225" t="s">
        <v>801</v>
      </c>
      <c r="AQ54" s="248" t="s">
        <v>158</v>
      </c>
      <c r="AR54" s="248" t="s">
        <v>828</v>
      </c>
      <c r="AS54" s="248" t="s">
        <v>517</v>
      </c>
      <c r="AT54" s="250" t="s">
        <v>822</v>
      </c>
      <c r="AU54" s="250" t="s">
        <v>794</v>
      </c>
      <c r="BR54" s="229" t="s">
        <v>830</v>
      </c>
      <c r="BS54" s="229" t="s">
        <v>620</v>
      </c>
      <c r="BT54" s="229" t="s">
        <v>801</v>
      </c>
    </row>
    <row r="55" spans="5:72" s="212" customFormat="1" ht="10.5" x14ac:dyDescent="0.15">
      <c r="AN55" s="225" t="s">
        <v>831</v>
      </c>
      <c r="AO55" s="225" t="s">
        <v>612</v>
      </c>
      <c r="AP55" s="225" t="s">
        <v>801</v>
      </c>
      <c r="BR55" s="229" t="s">
        <v>829</v>
      </c>
      <c r="BS55" s="229" t="s">
        <v>627</v>
      </c>
      <c r="BT55" s="229" t="s">
        <v>801</v>
      </c>
    </row>
    <row r="56" spans="5:72" s="212" customFormat="1" ht="10.5" x14ac:dyDescent="0.15">
      <c r="AN56" s="225" t="s">
        <v>832</v>
      </c>
      <c r="AO56" s="225" t="s">
        <v>609</v>
      </c>
      <c r="AP56" s="225" t="s">
        <v>801</v>
      </c>
      <c r="BR56" s="229" t="s">
        <v>833</v>
      </c>
      <c r="BS56" s="229" t="s">
        <v>629</v>
      </c>
      <c r="BT56" s="229" t="s">
        <v>801</v>
      </c>
    </row>
    <row r="57" spans="5:72" s="212" customFormat="1" ht="10.5" x14ac:dyDescent="0.15">
      <c r="AN57" s="225" t="s">
        <v>644</v>
      </c>
      <c r="AO57" s="225" t="s">
        <v>608</v>
      </c>
      <c r="AP57" s="225" t="s">
        <v>810</v>
      </c>
      <c r="BR57" s="229" t="s">
        <v>834</v>
      </c>
      <c r="BS57" s="229" t="s">
        <v>623</v>
      </c>
      <c r="BT57" s="229" t="s">
        <v>801</v>
      </c>
    </row>
    <row r="58" spans="5:72" s="212" customFormat="1" ht="10.5" x14ac:dyDescent="0.15">
      <c r="AN58" s="225" t="s">
        <v>835</v>
      </c>
      <c r="AO58" s="225" t="s">
        <v>432</v>
      </c>
      <c r="AP58" s="225" t="s">
        <v>836</v>
      </c>
      <c r="BR58" s="235" t="s">
        <v>837</v>
      </c>
      <c r="BS58" s="235" t="s">
        <v>568</v>
      </c>
      <c r="BT58" s="235" t="s">
        <v>568</v>
      </c>
    </row>
    <row r="59" spans="5:72" s="212" customFormat="1" ht="10.5" x14ac:dyDescent="0.15">
      <c r="AN59" s="225" t="s">
        <v>838</v>
      </c>
      <c r="AO59" s="225" t="s">
        <v>439</v>
      </c>
      <c r="AP59" s="225" t="s">
        <v>839</v>
      </c>
      <c r="BR59" s="229" t="s">
        <v>840</v>
      </c>
      <c r="BS59" s="229" t="s">
        <v>628</v>
      </c>
      <c r="BT59" s="229" t="s">
        <v>801</v>
      </c>
    </row>
    <row r="60" spans="5:72" s="212" customFormat="1" ht="10.5" x14ac:dyDescent="0.15">
      <c r="AN60" s="225" t="s">
        <v>841</v>
      </c>
      <c r="AO60" s="225" t="s">
        <v>607</v>
      </c>
      <c r="AP60" s="225" t="s">
        <v>842</v>
      </c>
      <c r="BR60" s="246" t="s">
        <v>843</v>
      </c>
      <c r="BS60" s="246" t="s">
        <v>633</v>
      </c>
      <c r="BT60" s="246" t="s">
        <v>844</v>
      </c>
    </row>
    <row r="61" spans="5:72" s="212" customFormat="1" ht="10.5" x14ac:dyDescent="0.15">
      <c r="AN61" s="225" t="s">
        <v>845</v>
      </c>
      <c r="AO61" s="225" t="s">
        <v>458</v>
      </c>
      <c r="AP61" s="225" t="s">
        <v>503</v>
      </c>
      <c r="BR61" s="229" t="s">
        <v>846</v>
      </c>
      <c r="BS61" s="229" t="s">
        <v>621</v>
      </c>
      <c r="BT61" s="229" t="s">
        <v>847</v>
      </c>
    </row>
    <row r="62" spans="5:72" s="212" customFormat="1" ht="10.5" x14ac:dyDescent="0.15">
      <c r="AN62" s="225" t="s">
        <v>848</v>
      </c>
      <c r="AO62" s="225" t="s">
        <v>456</v>
      </c>
      <c r="AP62" s="225" t="s">
        <v>503</v>
      </c>
      <c r="BR62" s="229" t="s">
        <v>849</v>
      </c>
      <c r="BS62" s="229" t="s">
        <v>619</v>
      </c>
      <c r="BT62" s="229" t="s">
        <v>850</v>
      </c>
    </row>
    <row r="63" spans="5:72" s="212" customFormat="1" ht="10.5" x14ac:dyDescent="0.15">
      <c r="AN63" s="225" t="s">
        <v>851</v>
      </c>
      <c r="AO63" s="225" t="s">
        <v>453</v>
      </c>
      <c r="AP63" s="225" t="s">
        <v>852</v>
      </c>
      <c r="BR63" s="229" t="s">
        <v>853</v>
      </c>
      <c r="BS63" s="229" t="s">
        <v>486</v>
      </c>
      <c r="BT63" s="229" t="s">
        <v>549</v>
      </c>
    </row>
    <row r="64" spans="5:72" s="212" customFormat="1" ht="10.5" x14ac:dyDescent="0.15">
      <c r="AN64" s="225" t="s">
        <v>854</v>
      </c>
      <c r="AO64" s="225" t="s">
        <v>460</v>
      </c>
      <c r="AP64" s="225" t="s">
        <v>549</v>
      </c>
      <c r="BR64" s="229" t="s">
        <v>855</v>
      </c>
      <c r="BS64" s="229" t="s">
        <v>624</v>
      </c>
      <c r="BT64" s="229" t="s">
        <v>801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53"/>
  <sheetViews>
    <sheetView zoomScaleNormal="100" zoomScalePageLayoutView="60" workbookViewId="0"/>
  </sheetViews>
  <sheetFormatPr defaultRowHeight="15" x14ac:dyDescent="0.25"/>
  <cols>
    <col min="1" max="1" width="194.42578125" customWidth="1"/>
    <col min="2" max="1025" width="8.5703125" customWidth="1"/>
  </cols>
  <sheetData>
    <row r="1" spans="1:1" ht="15.75" x14ac:dyDescent="0.25">
      <c r="A1" s="251" t="s">
        <v>856</v>
      </c>
    </row>
    <row r="2" spans="1:1" ht="47.25" x14ac:dyDescent="0.25">
      <c r="A2" s="252" t="s">
        <v>857</v>
      </c>
    </row>
    <row r="3" spans="1:1" ht="15.75" x14ac:dyDescent="0.25">
      <c r="A3" s="252" t="s">
        <v>858</v>
      </c>
    </row>
    <row r="4" spans="1:1" ht="31.5" x14ac:dyDescent="0.25">
      <c r="A4" s="252" t="s">
        <v>859</v>
      </c>
    </row>
    <row r="5" spans="1:1" ht="15.75" x14ac:dyDescent="0.25">
      <c r="A5" s="252" t="s">
        <v>860</v>
      </c>
    </row>
    <row r="6" spans="1:1" ht="15.75" x14ac:dyDescent="0.25">
      <c r="A6" s="252" t="s">
        <v>861</v>
      </c>
    </row>
    <row r="7" spans="1:1" ht="15.75" x14ac:dyDescent="0.25">
      <c r="A7" s="252" t="s">
        <v>862</v>
      </c>
    </row>
    <row r="8" spans="1:1" ht="15.75" x14ac:dyDescent="0.25">
      <c r="A8" s="252" t="s">
        <v>863</v>
      </c>
    </row>
    <row r="9" spans="1:1" ht="15.75" x14ac:dyDescent="0.25">
      <c r="A9" s="252" t="s">
        <v>864</v>
      </c>
    </row>
    <row r="10" spans="1:1" ht="15.75" x14ac:dyDescent="0.25">
      <c r="A10" s="252" t="s">
        <v>865</v>
      </c>
    </row>
    <row r="11" spans="1:1" ht="15.75" x14ac:dyDescent="0.25">
      <c r="A11" s="252" t="s">
        <v>866</v>
      </c>
    </row>
    <row r="12" spans="1:1" ht="15.75" x14ac:dyDescent="0.25">
      <c r="A12" s="252" t="s">
        <v>867</v>
      </c>
    </row>
    <row r="13" spans="1:1" ht="15.75" x14ac:dyDescent="0.25">
      <c r="A13" s="252" t="s">
        <v>868</v>
      </c>
    </row>
    <row r="14" spans="1:1" ht="15.75" x14ac:dyDescent="0.25">
      <c r="A14" s="252" t="s">
        <v>869</v>
      </c>
    </row>
    <row r="15" spans="1:1" ht="15.75" x14ac:dyDescent="0.25">
      <c r="A15" s="252" t="s">
        <v>870</v>
      </c>
    </row>
    <row r="16" spans="1:1" ht="15.75" x14ac:dyDescent="0.25">
      <c r="A16" s="253" t="s">
        <v>871</v>
      </c>
    </row>
    <row r="17" spans="1:1" ht="15.75" x14ac:dyDescent="0.25">
      <c r="A17" s="253" t="s">
        <v>872</v>
      </c>
    </row>
    <row r="18" spans="1:1" ht="47.25" x14ac:dyDescent="0.25">
      <c r="A18" s="253" t="s">
        <v>873</v>
      </c>
    </row>
    <row r="19" spans="1:1" ht="31.5" x14ac:dyDescent="0.25">
      <c r="A19" s="253" t="s">
        <v>874</v>
      </c>
    </row>
    <row r="20" spans="1:1" ht="15.75" x14ac:dyDescent="0.25">
      <c r="A20" s="253" t="s">
        <v>875</v>
      </c>
    </row>
    <row r="21" spans="1:1" ht="15.75" x14ac:dyDescent="0.25">
      <c r="A21" s="253" t="s">
        <v>876</v>
      </c>
    </row>
    <row r="22" spans="1:1" ht="15.75" x14ac:dyDescent="0.25">
      <c r="A22" s="253" t="s">
        <v>877</v>
      </c>
    </row>
    <row r="23" spans="1:1" ht="15.75" x14ac:dyDescent="0.25">
      <c r="A23" s="253" t="s">
        <v>878</v>
      </c>
    </row>
    <row r="24" spans="1:1" ht="47.25" x14ac:dyDescent="0.25">
      <c r="A24" s="253" t="s">
        <v>879</v>
      </c>
    </row>
    <row r="25" spans="1:1" ht="15.75" x14ac:dyDescent="0.25">
      <c r="A25" s="253" t="s">
        <v>880</v>
      </c>
    </row>
    <row r="26" spans="1:1" ht="15.75" x14ac:dyDescent="0.25">
      <c r="A26" s="253" t="s">
        <v>881</v>
      </c>
    </row>
    <row r="27" spans="1:1" ht="15.75" x14ac:dyDescent="0.25">
      <c r="A27" s="253" t="s">
        <v>882</v>
      </c>
    </row>
    <row r="28" spans="1:1" ht="15.75" x14ac:dyDescent="0.25">
      <c r="A28" s="253" t="s">
        <v>883</v>
      </c>
    </row>
    <row r="29" spans="1:1" ht="47.25" x14ac:dyDescent="0.25">
      <c r="A29" s="253" t="s">
        <v>884</v>
      </c>
    </row>
    <row r="30" spans="1:1" ht="15.75" x14ac:dyDescent="0.25">
      <c r="A30" s="253" t="s">
        <v>885</v>
      </c>
    </row>
    <row r="31" spans="1:1" ht="15.75" x14ac:dyDescent="0.25">
      <c r="A31" s="253" t="s">
        <v>886</v>
      </c>
    </row>
    <row r="32" spans="1:1" ht="15.75" x14ac:dyDescent="0.25">
      <c r="A32" s="253" t="s">
        <v>887</v>
      </c>
    </row>
    <row r="33" spans="1:1" ht="31.5" x14ac:dyDescent="0.25">
      <c r="A33" s="253" t="s">
        <v>888</v>
      </c>
    </row>
    <row r="34" spans="1:1" ht="47.25" x14ac:dyDescent="0.25">
      <c r="A34" s="252" t="s">
        <v>889</v>
      </c>
    </row>
    <row r="35" spans="1:1" ht="31.5" x14ac:dyDescent="0.25">
      <c r="A35" s="252" t="s">
        <v>890</v>
      </c>
    </row>
    <row r="36" spans="1:1" ht="15.75" x14ac:dyDescent="0.25">
      <c r="A36" s="252" t="s">
        <v>891</v>
      </c>
    </row>
    <row r="37" spans="1:1" ht="31.5" x14ac:dyDescent="0.25">
      <c r="A37" s="252" t="s">
        <v>892</v>
      </c>
    </row>
    <row r="38" spans="1:1" ht="31.5" x14ac:dyDescent="0.25">
      <c r="A38" s="252" t="s">
        <v>893</v>
      </c>
    </row>
    <row r="39" spans="1:1" ht="31.5" x14ac:dyDescent="0.25">
      <c r="A39" s="252" t="s">
        <v>894</v>
      </c>
    </row>
    <row r="40" spans="1:1" ht="15.75" x14ac:dyDescent="0.25">
      <c r="A40" s="252" t="s">
        <v>895</v>
      </c>
    </row>
    <row r="41" spans="1:1" ht="15.75" x14ac:dyDescent="0.25">
      <c r="A41" s="252" t="s">
        <v>896</v>
      </c>
    </row>
    <row r="42" spans="1:1" ht="15.75" x14ac:dyDescent="0.25">
      <c r="A42" s="252" t="s">
        <v>897</v>
      </c>
    </row>
    <row r="43" spans="1:1" ht="15.75" x14ac:dyDescent="0.25">
      <c r="A43" s="252" t="s">
        <v>898</v>
      </c>
    </row>
    <row r="44" spans="1:1" ht="15.75" x14ac:dyDescent="0.25">
      <c r="A44" s="253" t="s">
        <v>899</v>
      </c>
    </row>
    <row r="45" spans="1:1" ht="15.75" x14ac:dyDescent="0.25">
      <c r="A45" s="253" t="s">
        <v>900</v>
      </c>
    </row>
    <row r="46" spans="1:1" ht="15.75" x14ac:dyDescent="0.25">
      <c r="A46" s="253" t="s">
        <v>901</v>
      </c>
    </row>
    <row r="47" spans="1:1" ht="15.75" x14ac:dyDescent="0.25">
      <c r="A47" s="253" t="s">
        <v>902</v>
      </c>
    </row>
    <row r="48" spans="1:1" ht="15.75" x14ac:dyDescent="0.25">
      <c r="A48" s="253" t="s">
        <v>903</v>
      </c>
    </row>
    <row r="49" spans="1:1" ht="15.75" x14ac:dyDescent="0.25">
      <c r="A49" s="253" t="s">
        <v>904</v>
      </c>
    </row>
    <row r="50" spans="1:1" ht="31.5" x14ac:dyDescent="0.25">
      <c r="A50" s="253" t="s">
        <v>905</v>
      </c>
    </row>
    <row r="51" spans="1:1" ht="15.75" x14ac:dyDescent="0.25">
      <c r="A51" s="253" t="s">
        <v>906</v>
      </c>
    </row>
    <row r="52" spans="1:1" ht="15.75" x14ac:dyDescent="0.25">
      <c r="A52" s="253" t="s">
        <v>907</v>
      </c>
    </row>
    <row r="53" spans="1:1" ht="31.5" x14ac:dyDescent="0.25">
      <c r="A53" s="254" t="s">
        <v>908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2"/>
  <sheetViews>
    <sheetView zoomScaleNormal="100" zoomScalePageLayoutView="60" workbookViewId="0"/>
  </sheetViews>
  <sheetFormatPr defaultRowHeight="15" x14ac:dyDescent="0.25"/>
  <cols>
    <col min="1" max="1" width="53.140625" style="255" customWidth="1"/>
    <col min="2" max="2" width="45.85546875" style="255" customWidth="1"/>
    <col min="3" max="3" width="19.5703125" style="255" customWidth="1"/>
    <col min="4" max="5" width="53.42578125" style="255" customWidth="1"/>
    <col min="6" max="6" width="8.5703125" customWidth="1"/>
    <col min="7" max="7" width="15.5703125" customWidth="1"/>
    <col min="8" max="8" width="14.85546875" customWidth="1"/>
    <col min="9" max="9" width="8.5703125" customWidth="1"/>
    <col min="10" max="10" width="17.140625" customWidth="1"/>
    <col min="11" max="11" width="23.5703125" customWidth="1"/>
    <col min="12" max="1025" width="8.5703125" customWidth="1"/>
  </cols>
  <sheetData>
    <row r="1" spans="1:5" x14ac:dyDescent="0.25">
      <c r="A1" s="256" t="s">
        <v>403</v>
      </c>
      <c r="B1" s="256" t="s">
        <v>241</v>
      </c>
      <c r="D1" s="257" t="s">
        <v>403</v>
      </c>
      <c r="E1" s="257" t="s">
        <v>241</v>
      </c>
    </row>
    <row r="2" spans="1:5" ht="30" x14ac:dyDescent="0.25">
      <c r="A2" s="255" t="s">
        <v>433</v>
      </c>
      <c r="B2" s="255" t="s">
        <v>814</v>
      </c>
      <c r="D2" s="255" t="s">
        <v>512</v>
      </c>
      <c r="E2" s="255" t="s">
        <v>491</v>
      </c>
    </row>
    <row r="3" spans="1:5" x14ac:dyDescent="0.25">
      <c r="A3" s="255" t="s">
        <v>447</v>
      </c>
      <c r="B3" s="255" t="s">
        <v>814</v>
      </c>
      <c r="D3" s="255" t="s">
        <v>480</v>
      </c>
      <c r="E3" s="255" t="s">
        <v>503</v>
      </c>
    </row>
    <row r="4" spans="1:5" ht="30" x14ac:dyDescent="0.25">
      <c r="A4" s="255" t="s">
        <v>440</v>
      </c>
      <c r="B4" s="255" t="s">
        <v>814</v>
      </c>
      <c r="D4" s="255" t="s">
        <v>569</v>
      </c>
      <c r="E4" s="255" t="s">
        <v>527</v>
      </c>
    </row>
    <row r="5" spans="1:5" ht="30" x14ac:dyDescent="0.25">
      <c r="A5" s="255" t="s">
        <v>449</v>
      </c>
      <c r="B5" s="255" t="s">
        <v>522</v>
      </c>
      <c r="D5" s="255" t="s">
        <v>482</v>
      </c>
      <c r="E5" s="255" t="s">
        <v>527</v>
      </c>
    </row>
    <row r="6" spans="1:5" ht="30" x14ac:dyDescent="0.25">
      <c r="A6" s="255" t="s">
        <v>448</v>
      </c>
      <c r="B6" s="255" t="s">
        <v>535</v>
      </c>
      <c r="D6" s="255" t="s">
        <v>473</v>
      </c>
      <c r="E6" s="255" t="s">
        <v>527</v>
      </c>
    </row>
    <row r="7" spans="1:5" x14ac:dyDescent="0.25">
      <c r="A7" s="255" t="s">
        <v>436</v>
      </c>
      <c r="B7" s="255" t="s">
        <v>814</v>
      </c>
      <c r="D7" s="255" t="s">
        <v>475</v>
      </c>
      <c r="E7" s="255" t="s">
        <v>503</v>
      </c>
    </row>
    <row r="8" spans="1:5" x14ac:dyDescent="0.25">
      <c r="A8" s="255" t="s">
        <v>434</v>
      </c>
      <c r="B8" s="255" t="s">
        <v>549</v>
      </c>
      <c r="D8" s="255" t="s">
        <v>474</v>
      </c>
      <c r="E8" s="255" t="s">
        <v>553</v>
      </c>
    </row>
    <row r="9" spans="1:5" x14ac:dyDescent="0.25">
      <c r="A9" s="255" t="s">
        <v>435</v>
      </c>
      <c r="B9" s="255" t="s">
        <v>814</v>
      </c>
      <c r="D9" s="255" t="s">
        <v>478</v>
      </c>
      <c r="E9" s="255" t="s">
        <v>527</v>
      </c>
    </row>
    <row r="10" spans="1:5" x14ac:dyDescent="0.25">
      <c r="A10" s="255" t="s">
        <v>452</v>
      </c>
      <c r="B10" s="255" t="s">
        <v>452</v>
      </c>
      <c r="D10" s="255" t="s">
        <v>500</v>
      </c>
      <c r="E10" s="255" t="s">
        <v>572</v>
      </c>
    </row>
    <row r="11" spans="1:5" x14ac:dyDescent="0.25">
      <c r="A11" s="255" t="s">
        <v>445</v>
      </c>
      <c r="B11" s="255" t="s">
        <v>580</v>
      </c>
      <c r="D11" s="255" t="s">
        <v>909</v>
      </c>
      <c r="E11" s="255" t="s">
        <v>910</v>
      </c>
    </row>
    <row r="12" spans="1:5" ht="30" x14ac:dyDescent="0.25">
      <c r="A12" s="255" t="s">
        <v>911</v>
      </c>
      <c r="B12" s="255" t="s">
        <v>912</v>
      </c>
      <c r="D12" s="255" t="s">
        <v>913</v>
      </c>
      <c r="E12" s="255" t="s">
        <v>914</v>
      </c>
    </row>
    <row r="13" spans="1:5" x14ac:dyDescent="0.25">
      <c r="A13" s="255" t="s">
        <v>915</v>
      </c>
      <c r="B13" s="255" t="s">
        <v>916</v>
      </c>
      <c r="D13" s="255" t="s">
        <v>917</v>
      </c>
      <c r="E13" s="255" t="s">
        <v>916</v>
      </c>
    </row>
    <row r="14" spans="1:5" ht="30" x14ac:dyDescent="0.25">
      <c r="A14" s="255" t="s">
        <v>918</v>
      </c>
      <c r="B14" s="255" t="s">
        <v>916</v>
      </c>
      <c r="D14" s="255" t="s">
        <v>919</v>
      </c>
      <c r="E14" s="255" t="s">
        <v>920</v>
      </c>
    </row>
    <row r="15" spans="1:5" x14ac:dyDescent="0.25">
      <c r="A15" s="255" t="s">
        <v>921</v>
      </c>
      <c r="B15" s="255" t="s">
        <v>922</v>
      </c>
      <c r="D15" s="255" t="s">
        <v>923</v>
      </c>
      <c r="E15" s="255" t="s">
        <v>924</v>
      </c>
    </row>
    <row r="16" spans="1:5" x14ac:dyDescent="0.25">
      <c r="A16" s="255" t="s">
        <v>925</v>
      </c>
      <c r="B16" s="255" t="s">
        <v>926</v>
      </c>
      <c r="D16" s="255" t="s">
        <v>927</v>
      </c>
      <c r="E16" s="255" t="s">
        <v>928</v>
      </c>
    </row>
    <row r="17" spans="1:5" ht="30" x14ac:dyDescent="0.25">
      <c r="A17" s="255" t="s">
        <v>929</v>
      </c>
      <c r="B17" s="255" t="s">
        <v>930</v>
      </c>
      <c r="D17" s="255" t="s">
        <v>931</v>
      </c>
      <c r="E17" s="255" t="s">
        <v>932</v>
      </c>
    </row>
    <row r="18" spans="1:5" x14ac:dyDescent="0.25">
      <c r="A18" s="255" t="s">
        <v>933</v>
      </c>
      <c r="B18" s="255" t="s">
        <v>930</v>
      </c>
      <c r="D18" s="255" t="s">
        <v>934</v>
      </c>
      <c r="E18" s="255" t="s">
        <v>934</v>
      </c>
    </row>
    <row r="19" spans="1:5" x14ac:dyDescent="0.25">
      <c r="A19" s="255" t="s">
        <v>935</v>
      </c>
      <c r="B19" s="255" t="s">
        <v>930</v>
      </c>
      <c r="D19" s="255" t="s">
        <v>936</v>
      </c>
      <c r="E19" s="255" t="s">
        <v>937</v>
      </c>
    </row>
    <row r="20" spans="1:5" ht="30" x14ac:dyDescent="0.25">
      <c r="A20" s="255" t="s">
        <v>938</v>
      </c>
      <c r="B20" s="255" t="s">
        <v>910</v>
      </c>
      <c r="D20" s="255" t="s">
        <v>939</v>
      </c>
      <c r="E20" s="255" t="s">
        <v>940</v>
      </c>
    </row>
    <row r="21" spans="1:5" ht="30" x14ac:dyDescent="0.25">
      <c r="A21" s="255" t="s">
        <v>941</v>
      </c>
      <c r="B21" s="255" t="s">
        <v>942</v>
      </c>
      <c r="D21" s="255" t="s">
        <v>943</v>
      </c>
      <c r="E21" s="255" t="s">
        <v>944</v>
      </c>
    </row>
    <row r="22" spans="1:5" ht="30" x14ac:dyDescent="0.25">
      <c r="A22" s="255" t="s">
        <v>945</v>
      </c>
      <c r="B22" s="255" t="s">
        <v>946</v>
      </c>
      <c r="D22" s="255" t="s">
        <v>947</v>
      </c>
      <c r="E22" s="255" t="s">
        <v>944</v>
      </c>
    </row>
    <row r="23" spans="1:5" ht="30" x14ac:dyDescent="0.25">
      <c r="A23" s="255" t="s">
        <v>948</v>
      </c>
      <c r="B23" s="255" t="s">
        <v>949</v>
      </c>
      <c r="D23" s="255" t="s">
        <v>950</v>
      </c>
      <c r="E23" s="255" t="s">
        <v>910</v>
      </c>
    </row>
    <row r="24" spans="1:5" ht="30" x14ac:dyDescent="0.25">
      <c r="A24" s="255" t="s">
        <v>951</v>
      </c>
      <c r="B24" s="255" t="s">
        <v>952</v>
      </c>
      <c r="D24" s="255" t="s">
        <v>953</v>
      </c>
      <c r="E24" s="255" t="s">
        <v>910</v>
      </c>
    </row>
    <row r="25" spans="1:5" ht="30" x14ac:dyDescent="0.25">
      <c r="A25" s="255" t="s">
        <v>954</v>
      </c>
      <c r="B25" s="255" t="s">
        <v>955</v>
      </c>
      <c r="D25" s="255" t="s">
        <v>956</v>
      </c>
      <c r="E25" s="255" t="s">
        <v>910</v>
      </c>
    </row>
    <row r="26" spans="1:5" ht="30" x14ac:dyDescent="0.25">
      <c r="A26" s="255" t="s">
        <v>957</v>
      </c>
      <c r="B26" s="255" t="s">
        <v>955</v>
      </c>
      <c r="D26" s="255" t="s">
        <v>958</v>
      </c>
      <c r="E26" s="255" t="s">
        <v>959</v>
      </c>
    </row>
    <row r="27" spans="1:5" ht="30" x14ac:dyDescent="0.25">
      <c r="A27" s="255" t="s">
        <v>960</v>
      </c>
      <c r="B27" s="255" t="s">
        <v>961</v>
      </c>
      <c r="D27" s="255" t="s">
        <v>962</v>
      </c>
      <c r="E27" s="255" t="s">
        <v>963</v>
      </c>
    </row>
    <row r="28" spans="1:5" ht="30" x14ac:dyDescent="0.25">
      <c r="A28" s="255" t="s">
        <v>964</v>
      </c>
      <c r="B28" s="255" t="s">
        <v>910</v>
      </c>
      <c r="D28" s="255" t="s">
        <v>965</v>
      </c>
      <c r="E28" s="255" t="s">
        <v>910</v>
      </c>
    </row>
    <row r="29" spans="1:5" ht="30" x14ac:dyDescent="0.25">
      <c r="A29" s="255" t="s">
        <v>966</v>
      </c>
      <c r="B29" s="255" t="s">
        <v>910</v>
      </c>
      <c r="D29" s="255" t="s">
        <v>967</v>
      </c>
      <c r="E29" s="255" t="s">
        <v>910</v>
      </c>
    </row>
    <row r="30" spans="1:5" ht="30" x14ac:dyDescent="0.25">
      <c r="A30" s="255" t="s">
        <v>968</v>
      </c>
      <c r="B30" s="255" t="s">
        <v>910</v>
      </c>
      <c r="D30" s="255" t="s">
        <v>969</v>
      </c>
      <c r="E30" s="255" t="s">
        <v>910</v>
      </c>
    </row>
    <row r="31" spans="1:5" ht="30" x14ac:dyDescent="0.25">
      <c r="A31" s="255" t="s">
        <v>970</v>
      </c>
      <c r="B31" s="255" t="s">
        <v>971</v>
      </c>
      <c r="D31" s="255" t="s">
        <v>972</v>
      </c>
      <c r="E31" s="255" t="s">
        <v>910</v>
      </c>
    </row>
    <row r="32" spans="1:5" ht="45" x14ac:dyDescent="0.25">
      <c r="A32" s="255" t="s">
        <v>973</v>
      </c>
      <c r="B32" s="255" t="s">
        <v>910</v>
      </c>
      <c r="D32" s="255" t="s">
        <v>974</v>
      </c>
      <c r="E32" s="255" t="s">
        <v>910</v>
      </c>
    </row>
    <row r="33" spans="1:5" ht="30" x14ac:dyDescent="0.25">
      <c r="A33" s="255" t="s">
        <v>975</v>
      </c>
      <c r="B33" s="255" t="s">
        <v>910</v>
      </c>
      <c r="D33" s="255" t="s">
        <v>976</v>
      </c>
      <c r="E33" s="255" t="s">
        <v>910</v>
      </c>
    </row>
    <row r="34" spans="1:5" ht="30" x14ac:dyDescent="0.25">
      <c r="A34" s="255" t="s">
        <v>977</v>
      </c>
      <c r="B34" s="255" t="s">
        <v>910</v>
      </c>
      <c r="D34" s="255" t="s">
        <v>978</v>
      </c>
      <c r="E34" s="255" t="s">
        <v>910</v>
      </c>
    </row>
    <row r="35" spans="1:5" x14ac:dyDescent="0.25">
      <c r="A35" s="255" t="s">
        <v>979</v>
      </c>
      <c r="B35" s="255" t="s">
        <v>910</v>
      </c>
      <c r="D35" s="255" t="s">
        <v>980</v>
      </c>
      <c r="E35" s="255" t="s">
        <v>910</v>
      </c>
    </row>
    <row r="36" spans="1:5" ht="45" x14ac:dyDescent="0.25">
      <c r="A36" s="255" t="s">
        <v>981</v>
      </c>
      <c r="B36" s="255" t="s">
        <v>910</v>
      </c>
      <c r="D36" s="255" t="s">
        <v>982</v>
      </c>
      <c r="E36" s="255" t="s">
        <v>910</v>
      </c>
    </row>
    <row r="37" spans="1:5" ht="30" x14ac:dyDescent="0.25">
      <c r="A37" s="255" t="s">
        <v>983</v>
      </c>
      <c r="B37" s="255" t="s">
        <v>910</v>
      </c>
      <c r="D37" s="255" t="s">
        <v>984</v>
      </c>
      <c r="E37" s="255" t="s">
        <v>910</v>
      </c>
    </row>
    <row r="38" spans="1:5" ht="30" x14ac:dyDescent="0.25">
      <c r="A38" s="255" t="s">
        <v>985</v>
      </c>
      <c r="B38" s="255" t="s">
        <v>910</v>
      </c>
      <c r="D38" s="255" t="s">
        <v>986</v>
      </c>
      <c r="E38" s="255" t="s">
        <v>910</v>
      </c>
    </row>
    <row r="39" spans="1:5" x14ac:dyDescent="0.25">
      <c r="A39" s="255" t="s">
        <v>987</v>
      </c>
      <c r="B39" s="255" t="s">
        <v>910</v>
      </c>
      <c r="D39" s="255" t="s">
        <v>988</v>
      </c>
      <c r="E39" s="255" t="s">
        <v>910</v>
      </c>
    </row>
    <row r="40" spans="1:5" ht="30" x14ac:dyDescent="0.25">
      <c r="A40" s="255" t="s">
        <v>989</v>
      </c>
      <c r="B40" s="255" t="s">
        <v>910</v>
      </c>
      <c r="D40" s="255" t="s">
        <v>990</v>
      </c>
      <c r="E40" s="255" t="s">
        <v>910</v>
      </c>
    </row>
    <row r="41" spans="1:5" ht="30" x14ac:dyDescent="0.25">
      <c r="A41" s="255" t="s">
        <v>991</v>
      </c>
      <c r="B41" s="255" t="s">
        <v>910</v>
      </c>
      <c r="D41" s="255" t="s">
        <v>992</v>
      </c>
      <c r="E41" s="255" t="s">
        <v>993</v>
      </c>
    </row>
    <row r="42" spans="1:5" x14ac:dyDescent="0.25">
      <c r="A42" s="255" t="s">
        <v>994</v>
      </c>
      <c r="B42" s="255" t="s">
        <v>910</v>
      </c>
      <c r="D42" s="255" t="s">
        <v>995</v>
      </c>
      <c r="E42" s="255" t="s">
        <v>993</v>
      </c>
    </row>
    <row r="43" spans="1:5" x14ac:dyDescent="0.25">
      <c r="A43" s="255" t="s">
        <v>996</v>
      </c>
      <c r="B43" s="255" t="s">
        <v>910</v>
      </c>
      <c r="D43" s="255" t="s">
        <v>997</v>
      </c>
      <c r="E43" s="255" t="s">
        <v>998</v>
      </c>
    </row>
    <row r="44" spans="1:5" x14ac:dyDescent="0.25">
      <c r="A44" s="255" t="s">
        <v>999</v>
      </c>
      <c r="B44" s="255" t="s">
        <v>910</v>
      </c>
      <c r="D44" s="255" t="s">
        <v>1000</v>
      </c>
      <c r="E44" s="255" t="s">
        <v>791</v>
      </c>
    </row>
    <row r="45" spans="1:5" ht="30" x14ac:dyDescent="0.25">
      <c r="A45" s="255" t="s">
        <v>1001</v>
      </c>
      <c r="B45" s="255" t="s">
        <v>910</v>
      </c>
      <c r="D45" s="255" t="s">
        <v>1002</v>
      </c>
      <c r="E45" s="255" t="s">
        <v>1003</v>
      </c>
    </row>
    <row r="46" spans="1:5" x14ac:dyDescent="0.25">
      <c r="A46" s="255" t="s">
        <v>1004</v>
      </c>
      <c r="B46" s="255" t="s">
        <v>910</v>
      </c>
      <c r="D46" s="255" t="s">
        <v>1005</v>
      </c>
      <c r="E46" s="255" t="s">
        <v>1006</v>
      </c>
    </row>
    <row r="47" spans="1:5" x14ac:dyDescent="0.25">
      <c r="A47" s="255" t="s">
        <v>1007</v>
      </c>
      <c r="B47" s="255" t="s">
        <v>1008</v>
      </c>
      <c r="D47" s="255" t="s">
        <v>1009</v>
      </c>
      <c r="E47" s="255" t="s">
        <v>1006</v>
      </c>
    </row>
    <row r="48" spans="1:5" ht="30" x14ac:dyDescent="0.25">
      <c r="A48" s="255" t="s">
        <v>1010</v>
      </c>
      <c r="B48" s="255" t="s">
        <v>1011</v>
      </c>
      <c r="D48" s="255" t="s">
        <v>1012</v>
      </c>
      <c r="E48" s="255" t="s">
        <v>1006</v>
      </c>
    </row>
    <row r="49" spans="1:5" ht="30" x14ac:dyDescent="0.25">
      <c r="A49" s="255" t="s">
        <v>1013</v>
      </c>
      <c r="B49" s="255" t="s">
        <v>1014</v>
      </c>
      <c r="D49" s="255" t="s">
        <v>1015</v>
      </c>
      <c r="E49" s="255" t="s">
        <v>942</v>
      </c>
    </row>
    <row r="50" spans="1:5" ht="30" x14ac:dyDescent="0.25">
      <c r="A50" s="255" t="s">
        <v>1016</v>
      </c>
      <c r="B50" s="255" t="s">
        <v>1017</v>
      </c>
      <c r="D50" s="255" t="s">
        <v>1018</v>
      </c>
      <c r="E50" s="255" t="s">
        <v>1019</v>
      </c>
    </row>
    <row r="51" spans="1:5" x14ac:dyDescent="0.25">
      <c r="A51" s="255" t="s">
        <v>1020</v>
      </c>
      <c r="B51" s="255" t="s">
        <v>1021</v>
      </c>
      <c r="D51" s="255" t="s">
        <v>1022</v>
      </c>
      <c r="E51" s="255" t="s">
        <v>910</v>
      </c>
    </row>
    <row r="52" spans="1:5" ht="30" x14ac:dyDescent="0.25">
      <c r="A52" s="255" t="s">
        <v>1023</v>
      </c>
      <c r="B52" s="255" t="s">
        <v>1006</v>
      </c>
      <c r="D52" s="255" t="s">
        <v>1024</v>
      </c>
      <c r="E52" s="255" t="s">
        <v>1006</v>
      </c>
    </row>
    <row r="53" spans="1:5" ht="30" x14ac:dyDescent="0.25">
      <c r="A53" s="255" t="s">
        <v>1025</v>
      </c>
      <c r="B53" s="255" t="s">
        <v>1006</v>
      </c>
      <c r="D53" s="255" t="s">
        <v>1026</v>
      </c>
      <c r="E53" s="255" t="s">
        <v>1006</v>
      </c>
    </row>
    <row r="54" spans="1:5" x14ac:dyDescent="0.25">
      <c r="A54" s="255" t="s">
        <v>1027</v>
      </c>
      <c r="B54" s="255" t="s">
        <v>1006</v>
      </c>
      <c r="D54" s="255" t="s">
        <v>1028</v>
      </c>
      <c r="E54" s="255" t="s">
        <v>1006</v>
      </c>
    </row>
    <row r="55" spans="1:5" x14ac:dyDescent="0.25">
      <c r="A55" s="255" t="s">
        <v>1029</v>
      </c>
      <c r="B55" s="255" t="s">
        <v>1011</v>
      </c>
      <c r="D55" s="255" t="s">
        <v>1030</v>
      </c>
      <c r="E55" s="255" t="s">
        <v>1006</v>
      </c>
    </row>
    <row r="56" spans="1:5" x14ac:dyDescent="0.25">
      <c r="A56" s="255" t="s">
        <v>1031</v>
      </c>
      <c r="B56" s="255" t="s">
        <v>1032</v>
      </c>
      <c r="D56" s="255" t="s">
        <v>1033</v>
      </c>
      <c r="E56" s="255" t="s">
        <v>1006</v>
      </c>
    </row>
    <row r="57" spans="1:5" ht="30" x14ac:dyDescent="0.25">
      <c r="A57" s="255" t="s">
        <v>1034</v>
      </c>
      <c r="B57" s="255" t="s">
        <v>1035</v>
      </c>
      <c r="D57" s="255" t="s">
        <v>1036</v>
      </c>
      <c r="E57" s="255" t="s">
        <v>1006</v>
      </c>
    </row>
    <row r="58" spans="1:5" x14ac:dyDescent="0.25">
      <c r="A58" s="255" t="s">
        <v>1037</v>
      </c>
      <c r="B58" s="255" t="s">
        <v>1038</v>
      </c>
      <c r="D58" s="255" t="s">
        <v>1039</v>
      </c>
      <c r="E58" s="255" t="s">
        <v>1040</v>
      </c>
    </row>
    <row r="59" spans="1:5" x14ac:dyDescent="0.25">
      <c r="A59" s="255" t="s">
        <v>1041</v>
      </c>
      <c r="B59" s="255" t="s">
        <v>910</v>
      </c>
      <c r="D59" s="255" t="s">
        <v>1042</v>
      </c>
      <c r="E59" s="255" t="s">
        <v>1043</v>
      </c>
    </row>
    <row r="60" spans="1:5" ht="30" x14ac:dyDescent="0.25">
      <c r="A60" s="255" t="s">
        <v>1044</v>
      </c>
      <c r="B60" s="255" t="s">
        <v>910</v>
      </c>
      <c r="D60" s="255" t="s">
        <v>1045</v>
      </c>
      <c r="E60" s="255" t="s">
        <v>1046</v>
      </c>
    </row>
    <row r="61" spans="1:5" ht="30" x14ac:dyDescent="0.25">
      <c r="A61" s="255" t="s">
        <v>1047</v>
      </c>
      <c r="B61" s="255" t="s">
        <v>1048</v>
      </c>
      <c r="D61" s="255" t="s">
        <v>1049</v>
      </c>
      <c r="E61" s="255" t="s">
        <v>1050</v>
      </c>
    </row>
    <row r="62" spans="1:5" ht="30" x14ac:dyDescent="0.25">
      <c r="A62" s="255" t="s">
        <v>1051</v>
      </c>
      <c r="B62" s="255" t="s">
        <v>1019</v>
      </c>
      <c r="D62" s="255" t="s">
        <v>1052</v>
      </c>
      <c r="E62" s="255" t="s">
        <v>1006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B3"/>
  <sheetViews>
    <sheetView zoomScaleNormal="100" zoomScalePageLayoutView="60" workbookViewId="0"/>
  </sheetViews>
  <sheetFormatPr defaultRowHeight="15" x14ac:dyDescent="0.25"/>
  <cols>
    <col min="1" max="1025" width="8.5703125" customWidth="1"/>
  </cols>
  <sheetData>
    <row r="1" spans="1:54" ht="69" x14ac:dyDescent="0.3">
      <c r="A1" s="258" t="s">
        <v>1053</v>
      </c>
      <c r="B1" s="258" t="s">
        <v>1053</v>
      </c>
      <c r="C1" s="258" t="s">
        <v>1053</v>
      </c>
      <c r="D1" s="258" t="s">
        <v>1053</v>
      </c>
      <c r="E1" s="258" t="s">
        <v>1053</v>
      </c>
      <c r="F1" s="258" t="s">
        <v>1053</v>
      </c>
      <c r="G1" s="258" t="s">
        <v>1053</v>
      </c>
      <c r="H1" s="258" t="s">
        <v>1053</v>
      </c>
      <c r="I1" s="258" t="s">
        <v>1053</v>
      </c>
      <c r="J1" s="258" t="s">
        <v>1053</v>
      </c>
      <c r="K1" s="258" t="s">
        <v>1053</v>
      </c>
      <c r="L1" s="258" t="s">
        <v>1053</v>
      </c>
      <c r="M1" s="258" t="s">
        <v>1053</v>
      </c>
      <c r="N1" s="258" t="s">
        <v>1053</v>
      </c>
      <c r="O1" s="258" t="s">
        <v>1053</v>
      </c>
      <c r="P1" s="259" t="s">
        <v>1054</v>
      </c>
      <c r="Q1" s="259" t="s">
        <v>1054</v>
      </c>
      <c r="R1" s="259" t="s">
        <v>1054</v>
      </c>
      <c r="S1" s="259" t="s">
        <v>1054</v>
      </c>
      <c r="T1" s="259" t="s">
        <v>1054</v>
      </c>
      <c r="U1" s="259" t="s">
        <v>1054</v>
      </c>
      <c r="V1" s="259" t="s">
        <v>1054</v>
      </c>
      <c r="W1" s="259" t="s">
        <v>1054</v>
      </c>
      <c r="X1" s="259" t="s">
        <v>1054</v>
      </c>
      <c r="Y1" s="259" t="s">
        <v>1054</v>
      </c>
      <c r="Z1" s="259" t="s">
        <v>1054</v>
      </c>
      <c r="AA1" s="259" t="s">
        <v>1054</v>
      </c>
      <c r="AB1" s="259" t="s">
        <v>1054</v>
      </c>
      <c r="AC1" s="259" t="s">
        <v>1054</v>
      </c>
      <c r="AD1" s="259" t="s">
        <v>1054</v>
      </c>
      <c r="AE1" s="259" t="s">
        <v>1054</v>
      </c>
      <c r="AF1" s="259" t="s">
        <v>1054</v>
      </c>
      <c r="AG1" s="259" t="s">
        <v>1054</v>
      </c>
      <c r="AH1" s="260" t="s">
        <v>217</v>
      </c>
      <c r="AI1" s="260" t="s">
        <v>217</v>
      </c>
      <c r="AJ1" s="260" t="s">
        <v>217</v>
      </c>
      <c r="AK1" s="260" t="s">
        <v>217</v>
      </c>
      <c r="AL1" s="260" t="s">
        <v>217</v>
      </c>
      <c r="AM1" s="260" t="s">
        <v>217</v>
      </c>
      <c r="AN1" s="260" t="s">
        <v>217</v>
      </c>
      <c r="AO1" s="260" t="s">
        <v>217</v>
      </c>
      <c r="AP1" s="260" t="s">
        <v>217</v>
      </c>
      <c r="AQ1" s="260" t="s">
        <v>217</v>
      </c>
      <c r="AR1" s="261" t="s">
        <v>1055</v>
      </c>
      <c r="AS1" s="261" t="s">
        <v>1055</v>
      </c>
      <c r="AT1" s="261" t="s">
        <v>1055</v>
      </c>
      <c r="AU1" s="261" t="s">
        <v>1055</v>
      </c>
      <c r="AV1" s="261" t="s">
        <v>1055</v>
      </c>
      <c r="AW1" s="261" t="s">
        <v>1055</v>
      </c>
      <c r="AX1" s="261" t="s">
        <v>1055</v>
      </c>
      <c r="AY1" s="261" t="s">
        <v>1055</v>
      </c>
      <c r="AZ1" s="261" t="s">
        <v>1055</v>
      </c>
      <c r="BA1" s="261" t="s">
        <v>1055</v>
      </c>
      <c r="BB1" s="262"/>
    </row>
    <row r="2" spans="1:54" ht="409.5" hidden="1" x14ac:dyDescent="0.25">
      <c r="A2" s="263" t="s">
        <v>1056</v>
      </c>
      <c r="B2" s="263" t="s">
        <v>1057</v>
      </c>
      <c r="C2" s="263" t="s">
        <v>1058</v>
      </c>
      <c r="D2" s="263" t="s">
        <v>1059</v>
      </c>
      <c r="E2" s="263" t="s">
        <v>1060</v>
      </c>
      <c r="F2" s="263" t="s">
        <v>1061</v>
      </c>
      <c r="G2" s="263" t="s">
        <v>1062</v>
      </c>
      <c r="H2" s="263" t="s">
        <v>1063</v>
      </c>
      <c r="I2" s="263" t="s">
        <v>1064</v>
      </c>
      <c r="J2" s="263" t="s">
        <v>1065</v>
      </c>
      <c r="K2" s="263" t="s">
        <v>1066</v>
      </c>
      <c r="L2" s="263" t="s">
        <v>1067</v>
      </c>
      <c r="M2" s="263" t="s">
        <v>594</v>
      </c>
      <c r="N2" s="263" t="s">
        <v>1068</v>
      </c>
      <c r="O2" s="263" t="s">
        <v>1069</v>
      </c>
      <c r="P2" s="264" t="s">
        <v>1070</v>
      </c>
      <c r="Q2" s="264" t="s">
        <v>1071</v>
      </c>
      <c r="R2" s="264" t="s">
        <v>1072</v>
      </c>
      <c r="S2" s="264" t="s">
        <v>1073</v>
      </c>
      <c r="T2" s="264" t="s">
        <v>1074</v>
      </c>
      <c r="U2" s="264" t="s">
        <v>1075</v>
      </c>
      <c r="V2" s="264" t="s">
        <v>1076</v>
      </c>
      <c r="W2" s="264" t="s">
        <v>1077</v>
      </c>
      <c r="X2" s="264" t="s">
        <v>1078</v>
      </c>
      <c r="Y2" s="264" t="s">
        <v>1079</v>
      </c>
      <c r="Z2" s="264" t="s">
        <v>1080</v>
      </c>
      <c r="AA2" s="264" t="s">
        <v>1081</v>
      </c>
      <c r="AB2" s="264" t="s">
        <v>1082</v>
      </c>
      <c r="AC2" s="264" t="s">
        <v>1083</v>
      </c>
      <c r="AD2" s="264" t="s">
        <v>1084</v>
      </c>
      <c r="AE2" s="264" t="s">
        <v>216</v>
      </c>
      <c r="AF2" s="264" t="s">
        <v>1085</v>
      </c>
      <c r="AG2" s="264" t="s">
        <v>1086</v>
      </c>
      <c r="AH2" s="265" t="s">
        <v>1087</v>
      </c>
      <c r="AI2" s="265" t="s">
        <v>1088</v>
      </c>
      <c r="AJ2" s="265" t="s">
        <v>218</v>
      </c>
      <c r="AK2" s="265" t="s">
        <v>1089</v>
      </c>
      <c r="AL2" s="265" t="s">
        <v>1090</v>
      </c>
      <c r="AM2" s="265" t="s">
        <v>1091</v>
      </c>
      <c r="AN2" s="265" t="s">
        <v>1092</v>
      </c>
      <c r="AO2" s="265" t="s">
        <v>1093</v>
      </c>
      <c r="AP2" s="265" t="s">
        <v>1094</v>
      </c>
      <c r="AQ2" s="265" t="s">
        <v>219</v>
      </c>
      <c r="AR2" s="266" t="s">
        <v>1095</v>
      </c>
      <c r="AS2" s="266" t="s">
        <v>1096</v>
      </c>
      <c r="AT2" s="266" t="s">
        <v>1097</v>
      </c>
      <c r="AU2" s="266" t="s">
        <v>1098</v>
      </c>
      <c r="AV2" s="266" t="s">
        <v>1099</v>
      </c>
      <c r="AW2" s="266" t="s">
        <v>1100</v>
      </c>
      <c r="AX2" s="266" t="s">
        <v>1101</v>
      </c>
      <c r="AY2" s="266" t="s">
        <v>1102</v>
      </c>
      <c r="AZ2" s="266" t="s">
        <v>1103</v>
      </c>
      <c r="BA2" s="266" t="s">
        <v>1104</v>
      </c>
      <c r="BB2" s="267"/>
    </row>
    <row r="3" spans="1:54" x14ac:dyDescent="0.25">
      <c r="A3" s="268" t="s">
        <v>106</v>
      </c>
      <c r="B3" s="268" t="s">
        <v>107</v>
      </c>
      <c r="C3" s="268" t="s">
        <v>108</v>
      </c>
      <c r="D3" s="268" t="s">
        <v>109</v>
      </c>
      <c r="E3" s="268" t="s">
        <v>110</v>
      </c>
      <c r="F3" s="268" t="s">
        <v>111</v>
      </c>
      <c r="G3" s="268" t="s">
        <v>112</v>
      </c>
      <c r="H3" s="268" t="s">
        <v>113</v>
      </c>
      <c r="I3" s="268" t="s">
        <v>114</v>
      </c>
      <c r="J3" s="268" t="s">
        <v>115</v>
      </c>
      <c r="K3" s="268" t="s">
        <v>116</v>
      </c>
      <c r="L3" s="268" t="s">
        <v>117</v>
      </c>
      <c r="M3" s="268" t="s">
        <v>118</v>
      </c>
      <c r="N3" s="268" t="s">
        <v>119</v>
      </c>
      <c r="O3" s="268" t="s">
        <v>120</v>
      </c>
      <c r="P3" s="268" t="s">
        <v>121</v>
      </c>
      <c r="Q3" s="268" t="s">
        <v>122</v>
      </c>
      <c r="R3" s="268" t="s">
        <v>123</v>
      </c>
      <c r="S3" s="268" t="s">
        <v>124</v>
      </c>
      <c r="T3" s="268" t="s">
        <v>125</v>
      </c>
      <c r="U3" s="268" t="s">
        <v>126</v>
      </c>
      <c r="V3" s="268" t="s">
        <v>127</v>
      </c>
      <c r="W3" s="268" t="s">
        <v>128</v>
      </c>
      <c r="X3" s="268" t="s">
        <v>129</v>
      </c>
      <c r="Y3" s="268" t="s">
        <v>130</v>
      </c>
      <c r="Z3" s="268" t="s">
        <v>131</v>
      </c>
      <c r="AA3" s="268" t="s">
        <v>132</v>
      </c>
      <c r="AB3" s="268" t="s">
        <v>133</v>
      </c>
      <c r="AC3" s="268" t="s">
        <v>134</v>
      </c>
      <c r="AD3" s="268" t="s">
        <v>135</v>
      </c>
      <c r="AE3" s="268" t="s">
        <v>136</v>
      </c>
      <c r="AF3" s="268" t="s">
        <v>137</v>
      </c>
      <c r="AG3" s="268" t="s">
        <v>138</v>
      </c>
      <c r="AH3" s="268" t="s">
        <v>139</v>
      </c>
      <c r="AI3" s="268" t="s">
        <v>140</v>
      </c>
      <c r="AJ3" s="268" t="s">
        <v>141</v>
      </c>
      <c r="AK3" s="268" t="s">
        <v>142</v>
      </c>
      <c r="AL3" s="268" t="s">
        <v>143</v>
      </c>
      <c r="AM3" s="268" t="s">
        <v>144</v>
      </c>
      <c r="AN3" s="268" t="s">
        <v>145</v>
      </c>
      <c r="AO3" s="268" t="s">
        <v>146</v>
      </c>
      <c r="AP3" s="268" t="s">
        <v>147</v>
      </c>
      <c r="AQ3" s="268" t="s">
        <v>148</v>
      </c>
      <c r="AR3" s="268" t="s">
        <v>149</v>
      </c>
      <c r="AS3" s="268" t="s">
        <v>150</v>
      </c>
      <c r="AT3" s="268" t="s">
        <v>151</v>
      </c>
      <c r="AU3" s="268" t="s">
        <v>152</v>
      </c>
      <c r="AV3" s="268" t="s">
        <v>153</v>
      </c>
      <c r="AW3" s="268" t="s">
        <v>154</v>
      </c>
      <c r="AX3" s="268" t="s">
        <v>155</v>
      </c>
      <c r="AY3" s="268" t="s">
        <v>156</v>
      </c>
      <c r="AZ3" s="268" t="s">
        <v>157</v>
      </c>
      <c r="BA3" s="268" t="s">
        <v>158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1"/>
  <sheetViews>
    <sheetView topLeftCell="A16" zoomScaleNormal="100" zoomScalePageLayoutView="60" workbookViewId="0">
      <selection activeCell="G19" sqref="G19"/>
    </sheetView>
  </sheetViews>
  <sheetFormatPr defaultRowHeight="16.5" x14ac:dyDescent="0.3"/>
  <cols>
    <col min="1" max="6" width="27.42578125" style="3" customWidth="1"/>
    <col min="7" max="7" width="58.85546875" style="3" customWidth="1"/>
    <col min="8" max="1025" width="8.5703125" style="3" customWidth="1"/>
  </cols>
  <sheetData>
    <row r="1" spans="1:11" ht="15.95" customHeight="1" x14ac:dyDescent="0.3"/>
    <row r="2" spans="1:11" s="5" customFormat="1" ht="36" customHeight="1" x14ac:dyDescent="0.6">
      <c r="A2" s="410" t="s">
        <v>10</v>
      </c>
      <c r="B2" s="410"/>
      <c r="C2" s="410"/>
      <c r="D2" s="410"/>
      <c r="E2" s="410"/>
      <c r="F2" s="410"/>
      <c r="G2" s="4"/>
      <c r="H2" s="4"/>
      <c r="I2" s="4"/>
      <c r="J2" s="4"/>
      <c r="K2" s="4"/>
    </row>
    <row r="3" spans="1:11" ht="15.95" customHeight="1" x14ac:dyDescent="0.3"/>
    <row r="4" spans="1:11" ht="39.950000000000003" customHeight="1" x14ac:dyDescent="0.3">
      <c r="A4" s="416" t="s">
        <v>11</v>
      </c>
      <c r="B4" s="416"/>
      <c r="C4" s="416"/>
      <c r="D4" s="416"/>
      <c r="E4" s="416"/>
      <c r="F4" s="416"/>
    </row>
    <row r="6" spans="1:11" ht="24" customHeight="1" x14ac:dyDescent="0.3">
      <c r="A6" s="9" t="s">
        <v>12</v>
      </c>
      <c r="B6" s="417" t="s">
        <v>13</v>
      </c>
      <c r="C6" s="417"/>
      <c r="D6" s="417"/>
      <c r="E6" s="417"/>
      <c r="F6" s="417"/>
    </row>
    <row r="7" spans="1:11" ht="24" customHeight="1" x14ac:dyDescent="0.3">
      <c r="A7" s="9" t="s">
        <v>14</v>
      </c>
      <c r="B7" s="417" t="s">
        <v>15</v>
      </c>
      <c r="C7" s="417"/>
      <c r="D7" s="417"/>
      <c r="E7" s="417"/>
      <c r="F7" s="417"/>
    </row>
    <row r="8" spans="1:11" ht="24" customHeight="1" x14ac:dyDescent="0.3">
      <c r="A8" s="9" t="s">
        <v>16</v>
      </c>
      <c r="B8" s="286">
        <v>1</v>
      </c>
      <c r="C8" s="10" t="s">
        <v>17</v>
      </c>
      <c r="D8" s="330">
        <v>45078</v>
      </c>
      <c r="E8" s="10">
        <v>31</v>
      </c>
      <c r="F8" s="304">
        <v>45657</v>
      </c>
      <c r="G8" s="3" t="s">
        <v>18</v>
      </c>
    </row>
    <row r="9" spans="1:11" ht="19.350000000000001" customHeight="1" x14ac:dyDescent="0.3">
      <c r="A9" s="11"/>
      <c r="B9" s="11"/>
    </row>
    <row r="10" spans="1:11" ht="18" customHeight="1" x14ac:dyDescent="0.3">
      <c r="A10" s="418" t="s">
        <v>19</v>
      </c>
      <c r="B10" s="418"/>
      <c r="C10" s="10" t="s">
        <v>20</v>
      </c>
      <c r="D10" s="12" t="s">
        <v>21</v>
      </c>
      <c r="E10" s="10" t="s">
        <v>22</v>
      </c>
      <c r="F10" s="10" t="s">
        <v>23</v>
      </c>
      <c r="G10" s="348" t="s">
        <v>24</v>
      </c>
    </row>
    <row r="11" spans="1:11" ht="24" customHeight="1" x14ac:dyDescent="0.3">
      <c r="A11" s="418"/>
      <c r="B11" s="418"/>
      <c r="C11" s="291"/>
      <c r="D11" s="292"/>
      <c r="E11" s="291"/>
      <c r="F11" s="293" t="s">
        <v>25</v>
      </c>
    </row>
    <row r="12" spans="1:11" ht="24" customHeight="1" x14ac:dyDescent="0.3">
      <c r="C12" s="14"/>
      <c r="D12" s="15"/>
      <c r="E12" s="14"/>
      <c r="F12" s="16"/>
    </row>
    <row r="13" spans="1:11" ht="69.599999999999994" customHeight="1" x14ac:dyDescent="0.3">
      <c r="A13" s="419" t="s">
        <v>26</v>
      </c>
      <c r="B13" s="419"/>
      <c r="C13" s="419"/>
      <c r="D13" s="419"/>
      <c r="E13" s="419"/>
      <c r="F13" s="419"/>
    </row>
    <row r="14" spans="1:11" ht="24" customHeight="1" x14ac:dyDescent="0.3"/>
    <row r="15" spans="1:11" ht="25.35" customHeight="1" x14ac:dyDescent="0.3">
      <c r="A15" s="420" t="s">
        <v>27</v>
      </c>
      <c r="B15" s="420"/>
      <c r="C15" s="10" t="s">
        <v>28</v>
      </c>
      <c r="D15" s="10" t="s">
        <v>29</v>
      </c>
      <c r="E15" s="10"/>
      <c r="F15" s="10"/>
    </row>
    <row r="16" spans="1:11" ht="81.599999999999994" customHeight="1" x14ac:dyDescent="0.3">
      <c r="A16" s="17" t="s">
        <v>30</v>
      </c>
      <c r="B16" s="18" t="s">
        <v>31</v>
      </c>
      <c r="C16" s="18" t="s">
        <v>32</v>
      </c>
      <c r="D16" s="18" t="s">
        <v>33</v>
      </c>
      <c r="E16" s="18" t="s">
        <v>34</v>
      </c>
      <c r="F16" s="18" t="s">
        <v>35</v>
      </c>
    </row>
    <row r="17" spans="1:7" ht="33.950000000000003" customHeight="1" x14ac:dyDescent="0.3">
      <c r="A17" s="19" t="s">
        <v>36</v>
      </c>
      <c r="B17" s="346">
        <v>376000</v>
      </c>
      <c r="C17" s="289">
        <v>10000</v>
      </c>
      <c r="D17" s="290">
        <v>10000</v>
      </c>
      <c r="E17" s="20">
        <f>C17+D17</f>
        <v>20000</v>
      </c>
      <c r="F17" s="21">
        <f>B17-E17</f>
        <v>356000</v>
      </c>
    </row>
    <row r="18" spans="1:7" ht="33.950000000000003" customHeight="1" x14ac:dyDescent="0.3">
      <c r="A18" s="19" t="s">
        <v>37</v>
      </c>
      <c r="B18" s="347">
        <v>100000</v>
      </c>
      <c r="C18" s="289">
        <v>3000</v>
      </c>
      <c r="D18" s="290">
        <v>1150</v>
      </c>
      <c r="E18" s="20">
        <f t="shared" ref="E18:E21" si="0">C18+D18</f>
        <v>4150</v>
      </c>
      <c r="F18" s="21">
        <f t="shared" ref="F18:F21" si="1">B18-E18</f>
        <v>95850</v>
      </c>
    </row>
    <row r="19" spans="1:7" ht="33.950000000000003" customHeight="1" x14ac:dyDescent="0.3">
      <c r="A19" s="19" t="s">
        <v>38</v>
      </c>
      <c r="B19" s="346">
        <v>37600</v>
      </c>
      <c r="C19" s="289">
        <v>1000</v>
      </c>
      <c r="D19" s="290">
        <v>597</v>
      </c>
      <c r="E19" s="20">
        <f t="shared" si="0"/>
        <v>1597</v>
      </c>
      <c r="F19" s="21">
        <f t="shared" si="1"/>
        <v>36003</v>
      </c>
      <c r="G19" s="49" t="s">
        <v>39</v>
      </c>
    </row>
    <row r="20" spans="1:7" ht="33.950000000000003" hidden="1" customHeight="1" x14ac:dyDescent="0.3">
      <c r="A20" s="19" t="s">
        <v>38</v>
      </c>
      <c r="B20" s="287"/>
      <c r="C20" s="289"/>
      <c r="D20" s="290"/>
      <c r="E20" s="20">
        <f t="shared" si="0"/>
        <v>0</v>
      </c>
      <c r="F20" s="21">
        <f t="shared" si="1"/>
        <v>0</v>
      </c>
      <c r="G20" s="3" t="s">
        <v>40</v>
      </c>
    </row>
    <row r="21" spans="1:7" ht="33.950000000000003" hidden="1" customHeight="1" x14ac:dyDescent="0.3">
      <c r="A21" s="19" t="s">
        <v>38</v>
      </c>
      <c r="B21" s="287"/>
      <c r="C21" s="289"/>
      <c r="D21" s="290"/>
      <c r="E21" s="20">
        <f t="shared" si="0"/>
        <v>0</v>
      </c>
      <c r="F21" s="21">
        <f t="shared" si="1"/>
        <v>0</v>
      </c>
      <c r="G21" s="3" t="s">
        <v>40</v>
      </c>
    </row>
    <row r="22" spans="1:7" s="23" customFormat="1" ht="49.5" customHeight="1" x14ac:dyDescent="0.3">
      <c r="A22" s="270" t="s">
        <v>41</v>
      </c>
      <c r="B22" s="288">
        <f>SUM(B17:B21)</f>
        <v>513600</v>
      </c>
      <c r="C22" s="305">
        <f>SUM(C17:C21)</f>
        <v>14000</v>
      </c>
      <c r="D22" s="349">
        <f>SUM(D17:D21)</f>
        <v>11747</v>
      </c>
      <c r="E22" s="22">
        <f>SUM(E17:E21)</f>
        <v>25747</v>
      </c>
      <c r="F22" s="22">
        <f>SUM(F17:F21)</f>
        <v>487853</v>
      </c>
      <c r="G22" s="49" t="s">
        <v>42</v>
      </c>
    </row>
    <row r="23" spans="1:7" s="23" customFormat="1" ht="17.100000000000001" customHeight="1" x14ac:dyDescent="0.3">
      <c r="A23" s="24"/>
      <c r="B23" s="3"/>
      <c r="C23" s="3"/>
      <c r="D23" s="3"/>
      <c r="E23" s="3"/>
      <c r="F23" s="3"/>
    </row>
    <row r="24" spans="1:7" x14ac:dyDescent="0.3">
      <c r="A24" s="24"/>
    </row>
    <row r="25" spans="1:7" ht="17.25" x14ac:dyDescent="0.3">
      <c r="A25" s="25" t="s">
        <v>43</v>
      </c>
      <c r="B25" s="26"/>
      <c r="C25" s="26"/>
      <c r="D25" s="26"/>
      <c r="E25" s="26"/>
      <c r="F25" s="27"/>
    </row>
    <row r="26" spans="1:7" x14ac:dyDescent="0.3">
      <c r="A26" s="28"/>
      <c r="F26" s="29"/>
    </row>
    <row r="27" spans="1:7" s="32" customFormat="1" ht="36" customHeight="1" x14ac:dyDescent="0.25">
      <c r="A27" s="30"/>
      <c r="B27" s="421" t="s">
        <v>44</v>
      </c>
      <c r="C27" s="421"/>
      <c r="D27" s="421"/>
      <c r="E27" s="421"/>
      <c r="F27" s="31"/>
    </row>
    <row r="28" spans="1:7" s="32" customFormat="1" ht="36" customHeight="1" x14ac:dyDescent="0.25">
      <c r="A28" s="30"/>
      <c r="B28" s="422" t="s">
        <v>45</v>
      </c>
      <c r="C28" s="422"/>
      <c r="D28" s="422"/>
      <c r="E28" s="422"/>
      <c r="F28" s="31"/>
    </row>
    <row r="29" spans="1:7" s="32" customFormat="1" ht="51.6" customHeight="1" x14ac:dyDescent="0.25">
      <c r="A29" s="30"/>
      <c r="B29" s="422" t="s">
        <v>46</v>
      </c>
      <c r="C29" s="422"/>
      <c r="D29" s="422"/>
      <c r="E29" s="422"/>
      <c r="F29" s="31"/>
    </row>
    <row r="30" spans="1:7" s="32" customFormat="1" ht="36" customHeight="1" x14ac:dyDescent="0.25">
      <c r="A30" s="30"/>
      <c r="B30" s="425" t="s">
        <v>47</v>
      </c>
      <c r="C30" s="425"/>
      <c r="D30" s="425"/>
      <c r="E30" s="425"/>
      <c r="F30" s="31"/>
    </row>
    <row r="31" spans="1:7" s="32" customFormat="1" ht="36" customHeight="1" x14ac:dyDescent="0.25">
      <c r="A31" s="30"/>
      <c r="B31" s="425" t="s">
        <v>48</v>
      </c>
      <c r="C31" s="425"/>
      <c r="D31" s="425"/>
      <c r="E31" s="425"/>
      <c r="F31" s="31"/>
    </row>
    <row r="32" spans="1:7" s="32" customFormat="1" ht="36" customHeight="1" x14ac:dyDescent="0.25">
      <c r="A32" s="30"/>
      <c r="B32" s="426" t="s">
        <v>49</v>
      </c>
      <c r="C32" s="426"/>
      <c r="D32" s="426"/>
      <c r="E32" s="426"/>
      <c r="F32" s="31"/>
    </row>
    <row r="33" spans="1:7" x14ac:dyDescent="0.3">
      <c r="A33" s="33"/>
      <c r="F33" s="29"/>
    </row>
    <row r="34" spans="1:7" ht="39" customHeight="1" x14ac:dyDescent="0.3">
      <c r="A34" s="33"/>
      <c r="B34" s="34" t="s">
        <v>50</v>
      </c>
      <c r="C34" s="423"/>
      <c r="D34" s="423"/>
      <c r="E34" s="423"/>
      <c r="F34" s="29"/>
    </row>
    <row r="35" spans="1:7" ht="14.45" customHeight="1" x14ac:dyDescent="0.3">
      <c r="A35" s="33"/>
      <c r="B35" s="32"/>
      <c r="C35" s="309"/>
      <c r="D35" s="309"/>
      <c r="E35" s="309"/>
      <c r="F35" s="29"/>
      <c r="G35" s="35"/>
    </row>
    <row r="36" spans="1:7" ht="79.5" customHeight="1" x14ac:dyDescent="0.3">
      <c r="A36" s="33"/>
      <c r="B36" s="34" t="s">
        <v>51</v>
      </c>
      <c r="C36" s="423"/>
      <c r="D36" s="423"/>
      <c r="E36" s="423"/>
      <c r="F36" s="29"/>
      <c r="G36" s="49" t="s">
        <v>1105</v>
      </c>
    </row>
    <row r="37" spans="1:7" ht="14.45" customHeight="1" x14ac:dyDescent="0.3">
      <c r="A37" s="33"/>
      <c r="B37" s="32"/>
      <c r="C37" s="309"/>
      <c r="D37" s="309"/>
      <c r="E37" s="309"/>
      <c r="F37" s="29"/>
    </row>
    <row r="38" spans="1:7" ht="39" customHeight="1" x14ac:dyDescent="0.3">
      <c r="A38" s="33"/>
      <c r="B38" s="34" t="s">
        <v>52</v>
      </c>
      <c r="C38" s="423"/>
      <c r="D38" s="423"/>
      <c r="E38" s="423"/>
      <c r="F38" s="29"/>
    </row>
    <row r="39" spans="1:7" ht="14.45" customHeight="1" x14ac:dyDescent="0.3">
      <c r="A39" s="33"/>
      <c r="B39" s="36"/>
      <c r="C39" s="310"/>
      <c r="D39" s="311"/>
      <c r="E39" s="311"/>
      <c r="F39" s="29"/>
    </row>
    <row r="40" spans="1:7" ht="39" customHeight="1" x14ac:dyDescent="0.3">
      <c r="A40" s="33"/>
      <c r="B40" s="34" t="s">
        <v>53</v>
      </c>
      <c r="C40" s="424"/>
      <c r="D40" s="424"/>
      <c r="E40" s="424"/>
      <c r="F40" s="29"/>
    </row>
    <row r="41" spans="1:7" x14ac:dyDescent="0.3">
      <c r="A41" s="37"/>
      <c r="B41" s="38"/>
      <c r="C41" s="38"/>
      <c r="D41" s="38"/>
      <c r="E41" s="38"/>
      <c r="F41" s="39"/>
    </row>
  </sheetData>
  <sheetProtection selectLockedCells="1"/>
  <protectedRanges>
    <protectedRange algorithmName="SHA-512" hashValue="2Z9KORaBfP3mP4xv7z8wxstbRBdga26XW12aQq3LlpjtCUmdjy9bmunJ8Tk8WE/nwMLcgOjZerJ44JTz3KCBIQ==" saltValue="bsKTI4kNBjbw/dir6YXz9g==" spinCount="100000" sqref="B6:F8" name="Ystod1"/>
  </protectedRanges>
  <mergeCells count="17">
    <mergeCell ref="C38:E38"/>
    <mergeCell ref="C40:E40"/>
    <mergeCell ref="B30:E30"/>
    <mergeCell ref="B31:E31"/>
    <mergeCell ref="B32:E32"/>
    <mergeCell ref="C34:E34"/>
    <mergeCell ref="C36:E36"/>
    <mergeCell ref="A13:F13"/>
    <mergeCell ref="A15:B15"/>
    <mergeCell ref="B27:E27"/>
    <mergeCell ref="B28:E28"/>
    <mergeCell ref="B29:E29"/>
    <mergeCell ref="A2:F2"/>
    <mergeCell ref="A4:F4"/>
    <mergeCell ref="B6:F6"/>
    <mergeCell ref="B7:F7"/>
    <mergeCell ref="A10:B11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 r:id="rId1"/>
  <headerFooter>
    <oddHeader>&amp;L&amp;"Segoe UI,Bold"&amp;14&amp;A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xr:uid="{00000000-0002-0000-0100-000000000000}">
          <x14:formula1>
            <xm:f>'Data lists'!$A$22:$A$23</xm:f>
          </x14:formula1>
          <x14:formula2>
            <xm:f>0</xm:f>
          </x14:formula2>
          <xm:sqref>F11:F12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21"/>
  <sheetViews>
    <sheetView zoomScaleNormal="100" zoomScalePageLayoutView="60" workbookViewId="0">
      <selection activeCell="A26" sqref="A26"/>
    </sheetView>
  </sheetViews>
  <sheetFormatPr defaultRowHeight="16.5" x14ac:dyDescent="0.3"/>
  <cols>
    <col min="1" max="1" width="91.85546875" style="3" bestFit="1" customWidth="1"/>
    <col min="2" max="3" width="20" style="3" customWidth="1"/>
    <col min="4" max="4" width="21.5703125" style="3" customWidth="1"/>
    <col min="5" max="5" width="23.140625" style="3" customWidth="1"/>
    <col min="6" max="6" width="74.42578125" style="3" customWidth="1"/>
    <col min="7" max="7" width="52.140625" style="3" customWidth="1"/>
    <col min="8" max="1025" width="8.5703125" style="3" customWidth="1"/>
  </cols>
  <sheetData>
    <row r="1" spans="1:13" s="41" customFormat="1" ht="15.95" customHeight="1" x14ac:dyDescent="0.25">
      <c r="A1" s="40"/>
      <c r="B1" s="40"/>
      <c r="C1" s="40"/>
      <c r="D1" s="40"/>
      <c r="E1" s="40"/>
      <c r="F1" s="40"/>
    </row>
    <row r="2" spans="1:13" s="43" customFormat="1" ht="36" customHeight="1" x14ac:dyDescent="0.6">
      <c r="A2" s="427" t="s">
        <v>54</v>
      </c>
      <c r="B2" s="427"/>
      <c r="C2" s="427"/>
      <c r="D2" s="427"/>
      <c r="E2" s="427"/>
      <c r="F2" s="427"/>
      <c r="G2" s="42"/>
      <c r="H2" s="42"/>
      <c r="I2" s="42"/>
      <c r="J2" s="42"/>
      <c r="K2" s="42"/>
      <c r="L2" s="42"/>
    </row>
    <row r="3" spans="1:13" s="44" customFormat="1" ht="15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9.950000000000003" customHeight="1" x14ac:dyDescent="0.3">
      <c r="A4" s="416" t="s">
        <v>55</v>
      </c>
      <c r="B4" s="416"/>
      <c r="C4" s="416"/>
      <c r="D4" s="416"/>
      <c r="E4" s="416"/>
      <c r="F4" s="416"/>
    </row>
    <row r="5" spans="1:13" x14ac:dyDescent="0.3">
      <c r="A5" s="45"/>
      <c r="B5" s="46"/>
      <c r="C5" s="47"/>
    </row>
    <row r="6" spans="1:13" s="49" customFormat="1" ht="36" customHeight="1" x14ac:dyDescent="0.3">
      <c r="A6" s="48" t="s">
        <v>56</v>
      </c>
      <c r="B6" s="48" t="s">
        <v>57</v>
      </c>
      <c r="C6" s="48" t="s">
        <v>58</v>
      </c>
      <c r="D6" s="272" t="s">
        <v>59</v>
      </c>
      <c r="E6" s="48" t="s">
        <v>60</v>
      </c>
      <c r="F6" s="48" t="s">
        <v>61</v>
      </c>
    </row>
    <row r="7" spans="1:13" x14ac:dyDescent="0.3">
      <c r="A7" s="325" t="s">
        <v>62</v>
      </c>
      <c r="B7" s="326">
        <v>45078</v>
      </c>
      <c r="C7" s="326">
        <v>45536</v>
      </c>
      <c r="D7" s="294" t="s">
        <v>63</v>
      </c>
      <c r="E7" s="295"/>
      <c r="F7" s="294"/>
    </row>
    <row r="8" spans="1:13" ht="33" x14ac:dyDescent="0.3">
      <c r="A8" s="325" t="s">
        <v>64</v>
      </c>
      <c r="B8" s="326">
        <v>45170</v>
      </c>
      <c r="C8" s="326">
        <v>45657</v>
      </c>
      <c r="D8" s="294" t="s">
        <v>65</v>
      </c>
      <c r="E8" s="295" t="s">
        <v>66</v>
      </c>
      <c r="F8" s="294" t="s">
        <v>67</v>
      </c>
      <c r="G8" s="49" t="s">
        <v>1106</v>
      </c>
    </row>
    <row r="9" spans="1:13" ht="33" x14ac:dyDescent="0.3">
      <c r="A9" s="325" t="s">
        <v>68</v>
      </c>
      <c r="B9" s="326">
        <v>45200</v>
      </c>
      <c r="C9" s="326">
        <v>45381</v>
      </c>
      <c r="D9" s="294" t="s">
        <v>65</v>
      </c>
      <c r="E9" s="295"/>
      <c r="F9" s="294" t="s">
        <v>69</v>
      </c>
    </row>
    <row r="10" spans="1:13" x14ac:dyDescent="0.3">
      <c r="A10" s="325" t="s">
        <v>70</v>
      </c>
      <c r="B10" s="326">
        <v>45383</v>
      </c>
      <c r="C10" s="326">
        <v>45565</v>
      </c>
      <c r="D10" s="294" t="s">
        <v>65</v>
      </c>
      <c r="E10" s="295"/>
      <c r="F10" s="294"/>
    </row>
    <row r="11" spans="1:13" x14ac:dyDescent="0.3">
      <c r="A11" s="325"/>
      <c r="B11" s="326"/>
      <c r="C11" s="326"/>
      <c r="D11" s="294"/>
      <c r="E11" s="295"/>
      <c r="F11" s="294"/>
    </row>
    <row r="12" spans="1:13" x14ac:dyDescent="0.3">
      <c r="A12" s="325"/>
      <c r="B12" s="326"/>
      <c r="C12" s="326"/>
      <c r="D12" s="294"/>
      <c r="E12" s="295"/>
      <c r="F12" s="294"/>
    </row>
    <row r="13" spans="1:13" x14ac:dyDescent="0.3">
      <c r="A13" s="325"/>
      <c r="B13" s="326"/>
      <c r="C13" s="326"/>
      <c r="D13" s="294"/>
      <c r="E13" s="295"/>
      <c r="F13" s="294"/>
    </row>
    <row r="14" spans="1:13" x14ac:dyDescent="0.3">
      <c r="A14" s="325"/>
      <c r="B14" s="326"/>
      <c r="C14" s="326"/>
      <c r="D14" s="294"/>
      <c r="E14" s="295"/>
      <c r="F14" s="294"/>
    </row>
    <row r="15" spans="1:13" x14ac:dyDescent="0.3">
      <c r="A15" s="325"/>
      <c r="B15" s="326"/>
      <c r="C15" s="326"/>
      <c r="D15" s="294"/>
      <c r="E15" s="295"/>
      <c r="F15" s="294"/>
    </row>
    <row r="16" spans="1:13" x14ac:dyDescent="0.3">
      <c r="A16" s="325"/>
      <c r="B16" s="327"/>
      <c r="C16" s="326"/>
      <c r="D16" s="294"/>
      <c r="E16" s="295"/>
      <c r="F16" s="294"/>
    </row>
    <row r="17" spans="1:6" x14ac:dyDescent="0.3">
      <c r="A17" s="325"/>
      <c r="B17" s="326"/>
      <c r="C17" s="326"/>
      <c r="D17" s="294"/>
      <c r="E17" s="295"/>
      <c r="F17" s="294"/>
    </row>
    <row r="18" spans="1:6" x14ac:dyDescent="0.3">
      <c r="A18" s="328"/>
      <c r="B18" s="329"/>
      <c r="C18" s="326"/>
      <c r="D18" s="294"/>
      <c r="E18" s="295"/>
      <c r="F18" s="294"/>
    </row>
    <row r="21" spans="1:6" x14ac:dyDescent="0.3">
      <c r="D21" s="49"/>
      <c r="E21" s="49"/>
    </row>
  </sheetData>
  <mergeCells count="2">
    <mergeCell ref="A2:F2"/>
    <mergeCell ref="A4:F4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 r:id="rId1"/>
  <headerFooter>
    <oddHeader>&amp;L&amp;"Segoe UI,Bold"&amp;14&amp;A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9"/>
  <sheetViews>
    <sheetView topLeftCell="F25" zoomScaleNormal="100" zoomScalePageLayoutView="60" workbookViewId="0">
      <selection activeCell="O36" sqref="O36:O38"/>
    </sheetView>
  </sheetViews>
  <sheetFormatPr defaultRowHeight="16.5" x14ac:dyDescent="0.3"/>
  <cols>
    <col min="1" max="1" width="14.85546875" style="3" customWidth="1"/>
    <col min="2" max="2" width="20.5703125" style="3" customWidth="1"/>
    <col min="3" max="3" width="35.7109375" style="49" customWidth="1"/>
    <col min="4" max="4" width="31.5703125" style="49" customWidth="1"/>
    <col min="5" max="5" width="33.85546875" style="3" customWidth="1"/>
    <col min="6" max="6" width="19" style="3" customWidth="1"/>
    <col min="7" max="7" width="15.42578125" style="3" customWidth="1"/>
    <col min="8" max="8" width="16.42578125" style="52" customWidth="1"/>
    <col min="9" max="9" width="13.85546875" style="52" customWidth="1"/>
    <col min="10" max="10" width="12.85546875" style="52" customWidth="1"/>
    <col min="11" max="11" width="14.140625" style="52" customWidth="1"/>
    <col min="12" max="12" width="14" style="52" customWidth="1"/>
    <col min="13" max="14" width="12.85546875" style="52" customWidth="1"/>
    <col min="15" max="15" width="23.140625" style="49" customWidth="1"/>
    <col min="16" max="16" width="17.85546875" style="52" hidden="1" customWidth="1"/>
    <col min="17" max="17" width="6" style="52" hidden="1" customWidth="1"/>
    <col min="18" max="18" width="20.5703125" style="52" customWidth="1"/>
    <col min="19" max="19" width="18.7109375" style="52" customWidth="1"/>
    <col min="20" max="22" width="6" style="52" hidden="1" customWidth="1"/>
    <col min="23" max="23" width="6.42578125" style="52" hidden="1" customWidth="1"/>
    <col min="24" max="26" width="5.85546875" style="52" hidden="1" customWidth="1"/>
    <col min="27" max="68" width="7" style="52" hidden="1" customWidth="1"/>
    <col min="69" max="69" width="12.5703125" style="53" customWidth="1"/>
    <col min="70" max="70" width="50.140625" style="3" customWidth="1"/>
    <col min="71" max="1025" width="8.5703125" style="3" customWidth="1"/>
  </cols>
  <sheetData>
    <row r="1" spans="1:70" ht="15.95" customHeight="1" x14ac:dyDescent="0.3"/>
    <row r="2" spans="1:70" s="5" customFormat="1" ht="36" customHeight="1" x14ac:dyDescent="0.6">
      <c r="A2" s="428" t="s">
        <v>71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54"/>
    </row>
    <row r="3" spans="1:70" s="44" customFormat="1" ht="15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BQ3" s="55"/>
    </row>
    <row r="4" spans="1:70" s="35" customFormat="1" ht="48" customHeight="1" x14ac:dyDescent="0.25">
      <c r="A4" s="429" t="s">
        <v>72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56"/>
      <c r="M4" s="56"/>
      <c r="N4" s="56"/>
      <c r="O4" s="57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8"/>
    </row>
    <row r="6" spans="1:70" s="44" customFormat="1" ht="15.95" customHeight="1" x14ac:dyDescent="0.3">
      <c r="A6" s="59" t="s">
        <v>73</v>
      </c>
      <c r="B6" s="60" t="s">
        <v>74</v>
      </c>
      <c r="C6" s="61"/>
      <c r="D6" s="61"/>
      <c r="E6" s="61"/>
      <c r="F6" s="61"/>
      <c r="G6" s="61"/>
      <c r="H6" s="61"/>
      <c r="I6" s="61"/>
      <c r="J6" s="61"/>
      <c r="K6" s="62"/>
      <c r="BQ6" s="55"/>
    </row>
    <row r="7" spans="1:70" s="44" customFormat="1" ht="17.100000000000001" customHeight="1" x14ac:dyDescent="0.3">
      <c r="A7" s="63">
        <v>1</v>
      </c>
      <c r="B7" s="64" t="s">
        <v>75</v>
      </c>
      <c r="C7" s="65"/>
      <c r="D7" s="65"/>
      <c r="E7" s="66"/>
      <c r="F7" s="65"/>
      <c r="G7" s="65"/>
      <c r="H7" s="65"/>
      <c r="I7" s="65"/>
      <c r="J7" s="65"/>
      <c r="K7" s="67"/>
      <c r="BQ7" s="55"/>
    </row>
    <row r="8" spans="1:70" s="44" customFormat="1" ht="17.100000000000001" customHeight="1" x14ac:dyDescent="0.3">
      <c r="A8" s="63">
        <v>2</v>
      </c>
      <c r="B8" s="64" t="s">
        <v>76</v>
      </c>
      <c r="C8" s="65"/>
      <c r="D8" s="65"/>
      <c r="E8" s="66"/>
      <c r="F8" s="65"/>
      <c r="G8" s="65"/>
      <c r="H8" s="65"/>
      <c r="I8" s="65"/>
      <c r="J8" s="65"/>
      <c r="K8" s="67"/>
      <c r="BQ8" s="55"/>
    </row>
    <row r="9" spans="1:70" ht="17.100000000000001" customHeight="1" x14ac:dyDescent="0.3">
      <c r="A9" s="68">
        <v>3</v>
      </c>
      <c r="B9" s="64" t="s">
        <v>77</v>
      </c>
      <c r="C9" s="65"/>
      <c r="D9" s="65"/>
      <c r="E9" s="66"/>
      <c r="F9" s="65"/>
      <c r="G9" s="65"/>
      <c r="H9" s="65"/>
      <c r="I9" s="65"/>
      <c r="J9" s="65"/>
      <c r="K9" s="67"/>
      <c r="L9" s="3"/>
      <c r="M9" s="3"/>
      <c r="N9" s="3"/>
      <c r="O9" s="3"/>
      <c r="P9" s="3"/>
      <c r="Q9" s="3"/>
      <c r="BR9" s="52"/>
    </row>
    <row r="10" spans="1:70" ht="17.100000000000001" customHeight="1" x14ac:dyDescent="0.3">
      <c r="A10" s="68">
        <v>4</v>
      </c>
      <c r="B10" s="69" t="s">
        <v>78</v>
      </c>
      <c r="C10" s="70"/>
      <c r="D10" s="70"/>
      <c r="E10" s="71"/>
      <c r="F10" s="70"/>
      <c r="G10" s="70"/>
      <c r="H10" s="70"/>
      <c r="I10" s="70"/>
      <c r="J10" s="70"/>
      <c r="K10" s="72"/>
      <c r="L10" s="3"/>
      <c r="M10" s="3"/>
      <c r="N10" s="3"/>
      <c r="O10" s="3"/>
      <c r="P10" s="3"/>
      <c r="Q10" s="3"/>
      <c r="BR10" s="52"/>
    </row>
    <row r="11" spans="1:70" ht="17.100000000000001" customHeight="1" x14ac:dyDescent="0.3">
      <c r="A11" s="68">
        <v>5</v>
      </c>
      <c r="B11" s="69" t="s">
        <v>79</v>
      </c>
      <c r="C11" s="73"/>
      <c r="D11" s="73"/>
      <c r="E11" s="73"/>
      <c r="F11" s="73"/>
      <c r="G11" s="73"/>
      <c r="H11" s="73"/>
      <c r="I11" s="73"/>
      <c r="J11" s="73"/>
      <c r="K11" s="74"/>
      <c r="L11" s="3"/>
      <c r="M11" s="3"/>
      <c r="N11" s="3"/>
      <c r="O11" s="3"/>
      <c r="P11" s="3"/>
      <c r="Q11" s="3"/>
      <c r="BR11" s="52"/>
    </row>
    <row r="12" spans="1:70" ht="17.100000000000001" customHeight="1" x14ac:dyDescent="0.3">
      <c r="A12" s="68">
        <v>6</v>
      </c>
      <c r="B12" s="69" t="s">
        <v>80</v>
      </c>
      <c r="C12" s="73"/>
      <c r="D12" s="73"/>
      <c r="E12" s="73"/>
      <c r="F12" s="73"/>
      <c r="G12" s="73"/>
      <c r="H12" s="73"/>
      <c r="I12" s="73"/>
      <c r="J12" s="73"/>
      <c r="K12" s="74"/>
      <c r="L12" s="3"/>
      <c r="M12" s="3"/>
      <c r="N12" s="3"/>
      <c r="O12" s="3"/>
      <c r="P12" s="3"/>
      <c r="Q12" s="3"/>
      <c r="BR12" s="52"/>
    </row>
    <row r="13" spans="1:70" ht="17.100000000000001" customHeight="1" x14ac:dyDescent="0.3">
      <c r="A13" s="68">
        <v>7</v>
      </c>
      <c r="B13" s="69" t="s">
        <v>81</v>
      </c>
      <c r="C13" s="73"/>
      <c r="D13" s="73"/>
      <c r="E13" s="73"/>
      <c r="F13" s="73"/>
      <c r="G13" s="73"/>
      <c r="H13" s="73"/>
      <c r="I13" s="73"/>
      <c r="J13" s="73"/>
      <c r="K13" s="74"/>
      <c r="L13" s="3"/>
      <c r="M13" s="3"/>
      <c r="N13" s="3"/>
      <c r="O13" s="3"/>
      <c r="P13" s="3"/>
      <c r="Q13" s="3"/>
      <c r="BR13" s="52"/>
    </row>
    <row r="14" spans="1:70" ht="17.100000000000001" customHeight="1" x14ac:dyDescent="0.3">
      <c r="A14" s="68">
        <v>8</v>
      </c>
      <c r="B14" s="69" t="s">
        <v>82</v>
      </c>
      <c r="C14" s="73"/>
      <c r="D14" s="73"/>
      <c r="E14" s="73"/>
      <c r="F14" s="73"/>
      <c r="G14" s="73"/>
      <c r="H14" s="73"/>
      <c r="I14" s="73"/>
      <c r="J14" s="73"/>
      <c r="K14" s="74"/>
      <c r="L14" s="3"/>
      <c r="M14" s="3"/>
      <c r="N14" s="3"/>
      <c r="O14" s="3"/>
      <c r="P14" s="3"/>
      <c r="Q14" s="3"/>
      <c r="BR14" s="52"/>
    </row>
    <row r="15" spans="1:70" ht="17.100000000000001" customHeight="1" x14ac:dyDescent="0.3">
      <c r="A15" s="68">
        <v>9</v>
      </c>
      <c r="B15" s="69" t="s">
        <v>83</v>
      </c>
      <c r="C15" s="73"/>
      <c r="D15" s="73"/>
      <c r="E15" s="73"/>
      <c r="F15" s="73"/>
      <c r="G15" s="73"/>
      <c r="H15" s="73"/>
      <c r="I15" s="73"/>
      <c r="J15" s="73"/>
      <c r="K15" s="74"/>
      <c r="L15" s="3"/>
      <c r="M15" s="3"/>
      <c r="N15" s="3"/>
      <c r="O15" s="3"/>
      <c r="P15" s="3"/>
      <c r="Q15" s="3"/>
      <c r="BR15" s="52"/>
    </row>
    <row r="16" spans="1:70" ht="17.100000000000001" customHeight="1" x14ac:dyDescent="0.3">
      <c r="A16" s="68">
        <v>10</v>
      </c>
      <c r="B16" s="69" t="s">
        <v>84</v>
      </c>
      <c r="C16" s="73"/>
      <c r="D16" s="73"/>
      <c r="E16" s="73"/>
      <c r="F16" s="73"/>
      <c r="G16" s="73"/>
      <c r="H16" s="73"/>
      <c r="I16" s="73"/>
      <c r="J16" s="73"/>
      <c r="K16" s="74"/>
      <c r="L16" s="3"/>
      <c r="M16" s="3"/>
      <c r="N16" s="3"/>
      <c r="O16" s="3"/>
      <c r="P16" s="3"/>
      <c r="Q16" s="3"/>
      <c r="BR16" s="52"/>
    </row>
    <row r="17" spans="1:70" ht="17.100000000000001" customHeight="1" x14ac:dyDescent="0.3">
      <c r="A17" s="68">
        <v>11</v>
      </c>
      <c r="B17" s="69" t="s">
        <v>85</v>
      </c>
      <c r="C17" s="73"/>
      <c r="D17" s="73"/>
      <c r="E17" s="73"/>
      <c r="F17" s="73"/>
      <c r="G17" s="73"/>
      <c r="H17" s="73"/>
      <c r="I17" s="73"/>
      <c r="J17" s="73"/>
      <c r="K17" s="74"/>
      <c r="L17" s="3"/>
      <c r="M17" s="3"/>
      <c r="N17" s="3"/>
      <c r="O17" s="3"/>
      <c r="P17" s="3"/>
      <c r="Q17" s="3"/>
      <c r="BR17" s="52"/>
    </row>
    <row r="18" spans="1:70" ht="17.100000000000001" customHeight="1" x14ac:dyDescent="0.3">
      <c r="A18" s="63">
        <v>12</v>
      </c>
      <c r="B18" s="69" t="s">
        <v>86</v>
      </c>
      <c r="C18" s="73"/>
      <c r="D18" s="73"/>
      <c r="E18" s="73"/>
      <c r="F18" s="73"/>
      <c r="G18" s="73"/>
      <c r="H18" s="73"/>
      <c r="I18" s="73"/>
      <c r="J18" s="73"/>
      <c r="K18" s="74"/>
      <c r="L18" s="3"/>
      <c r="M18" s="3"/>
      <c r="N18" s="3"/>
      <c r="O18" s="3"/>
      <c r="P18" s="3"/>
      <c r="Q18" s="3"/>
      <c r="BR18" s="52"/>
    </row>
    <row r="19" spans="1:70" ht="17.100000000000001" customHeight="1" x14ac:dyDescent="0.3">
      <c r="A19" s="63">
        <v>13</v>
      </c>
      <c r="B19" s="69" t="s">
        <v>87</v>
      </c>
      <c r="C19" s="73"/>
      <c r="D19" s="73"/>
      <c r="E19" s="73"/>
      <c r="F19" s="73"/>
      <c r="G19" s="73"/>
      <c r="H19" s="73"/>
      <c r="I19" s="73"/>
      <c r="J19" s="73"/>
      <c r="K19" s="74"/>
      <c r="L19" s="3"/>
      <c r="M19" s="3"/>
      <c r="N19" s="3"/>
      <c r="O19" s="3"/>
      <c r="P19" s="3"/>
      <c r="Q19" s="3"/>
      <c r="BR19" s="52"/>
    </row>
    <row r="20" spans="1:70" ht="17.100000000000001" customHeight="1" x14ac:dyDescent="0.3">
      <c r="A20" s="68">
        <v>14</v>
      </c>
      <c r="B20" s="69" t="s">
        <v>88</v>
      </c>
      <c r="C20" s="73"/>
      <c r="D20" s="73"/>
      <c r="E20" s="73"/>
      <c r="F20" s="73"/>
      <c r="G20" s="73"/>
      <c r="H20" s="73"/>
      <c r="I20" s="73"/>
      <c r="J20" s="73"/>
      <c r="K20" s="74"/>
      <c r="L20" s="3"/>
      <c r="M20" s="3"/>
      <c r="N20" s="3"/>
      <c r="O20" s="3"/>
      <c r="P20" s="3"/>
      <c r="Q20" s="3"/>
      <c r="BR20" s="52"/>
    </row>
    <row r="21" spans="1:70" ht="17.100000000000001" customHeight="1" x14ac:dyDescent="0.3">
      <c r="A21" s="68">
        <v>15</v>
      </c>
      <c r="B21" s="69" t="s">
        <v>89</v>
      </c>
      <c r="C21" s="73"/>
      <c r="D21" s="73"/>
      <c r="E21" s="73"/>
      <c r="F21" s="73"/>
      <c r="G21" s="73"/>
      <c r="H21" s="73"/>
      <c r="I21" s="73"/>
      <c r="J21" s="73"/>
      <c r="K21" s="74"/>
      <c r="L21" s="3"/>
      <c r="M21" s="3"/>
      <c r="N21" s="3"/>
      <c r="O21" s="3"/>
      <c r="P21" s="3"/>
      <c r="Q21" s="3"/>
      <c r="BR21" s="52"/>
    </row>
    <row r="22" spans="1:70" ht="17.100000000000001" customHeight="1" x14ac:dyDescent="0.3">
      <c r="A22" s="75">
        <v>16</v>
      </c>
      <c r="B22" s="76" t="s">
        <v>90</v>
      </c>
      <c r="C22" s="77"/>
      <c r="D22" s="77"/>
      <c r="E22" s="77"/>
      <c r="F22" s="77"/>
      <c r="G22" s="77"/>
      <c r="H22" s="77"/>
      <c r="I22" s="77"/>
      <c r="J22" s="77"/>
      <c r="K22" s="78"/>
      <c r="L22" s="3"/>
      <c r="M22" s="3"/>
      <c r="N22" s="3"/>
      <c r="O22" s="3"/>
      <c r="P22" s="3"/>
      <c r="Q22" s="3"/>
      <c r="BR22" s="52"/>
    </row>
    <row r="23" spans="1:70" ht="15.95" customHeight="1" x14ac:dyDescent="0.3"/>
    <row r="24" spans="1:70" s="16" customFormat="1" ht="15.6" customHeight="1" x14ac:dyDescent="0.25">
      <c r="A24" s="2">
        <v>1</v>
      </c>
      <c r="B24" s="2">
        <v>2</v>
      </c>
      <c r="C24" s="1">
        <v>3</v>
      </c>
      <c r="D24" s="1">
        <v>4</v>
      </c>
      <c r="E24" s="2">
        <v>5</v>
      </c>
      <c r="F24" s="2">
        <v>6</v>
      </c>
      <c r="G24" s="1">
        <v>7</v>
      </c>
      <c r="H24" s="1">
        <v>8</v>
      </c>
      <c r="I24" s="2">
        <v>9</v>
      </c>
      <c r="J24" s="2">
        <v>10</v>
      </c>
      <c r="K24" s="1">
        <v>11</v>
      </c>
      <c r="L24" s="1">
        <v>12</v>
      </c>
      <c r="M24" s="79">
        <v>13</v>
      </c>
      <c r="N24" s="2">
        <v>14</v>
      </c>
      <c r="O24" s="1">
        <v>15</v>
      </c>
      <c r="P24" s="2">
        <v>16</v>
      </c>
      <c r="Q24" s="2">
        <v>17</v>
      </c>
      <c r="R24" s="1">
        <v>18</v>
      </c>
      <c r="S24" s="1">
        <v>19</v>
      </c>
      <c r="T24" s="2">
        <v>20</v>
      </c>
      <c r="U24" s="2">
        <v>21</v>
      </c>
      <c r="V24" s="1">
        <v>22</v>
      </c>
      <c r="W24" s="1">
        <v>23</v>
      </c>
      <c r="X24" s="2">
        <v>24</v>
      </c>
      <c r="Y24" s="2">
        <v>25</v>
      </c>
      <c r="Z24" s="1">
        <v>26</v>
      </c>
      <c r="AA24" s="1">
        <v>27</v>
      </c>
      <c r="AB24" s="2">
        <v>28</v>
      </c>
      <c r="AC24" s="2">
        <v>29</v>
      </c>
      <c r="AD24" s="1">
        <v>30</v>
      </c>
      <c r="AE24" s="2">
        <v>31</v>
      </c>
      <c r="AF24" s="2">
        <v>32</v>
      </c>
      <c r="AG24" s="1">
        <v>33</v>
      </c>
      <c r="AH24" s="1">
        <v>34</v>
      </c>
      <c r="AI24" s="2">
        <v>35</v>
      </c>
      <c r="AJ24" s="2">
        <v>36</v>
      </c>
      <c r="AK24" s="1">
        <v>37</v>
      </c>
      <c r="AL24" s="1">
        <v>38</v>
      </c>
      <c r="AM24" s="2">
        <v>39</v>
      </c>
      <c r="AN24" s="2">
        <v>40</v>
      </c>
      <c r="AO24" s="1">
        <v>41</v>
      </c>
      <c r="AP24" s="1">
        <v>42</v>
      </c>
      <c r="AQ24" s="2">
        <v>43</v>
      </c>
      <c r="AR24" s="2">
        <v>44</v>
      </c>
      <c r="AS24" s="1">
        <v>45</v>
      </c>
      <c r="AT24" s="2">
        <v>46</v>
      </c>
      <c r="AU24" s="2">
        <v>47</v>
      </c>
      <c r="AV24" s="1">
        <v>48</v>
      </c>
      <c r="AW24" s="1">
        <v>49</v>
      </c>
      <c r="AX24" s="2">
        <v>50</v>
      </c>
      <c r="AY24" s="2">
        <v>51</v>
      </c>
      <c r="AZ24" s="1">
        <v>52</v>
      </c>
      <c r="BA24" s="1">
        <v>53</v>
      </c>
      <c r="BB24" s="2">
        <v>54</v>
      </c>
      <c r="BC24" s="2">
        <v>55</v>
      </c>
      <c r="BD24" s="1">
        <v>56</v>
      </c>
      <c r="BE24" s="1">
        <v>57</v>
      </c>
      <c r="BF24" s="2">
        <v>58</v>
      </c>
      <c r="BG24" s="2">
        <v>59</v>
      </c>
      <c r="BH24" s="1">
        <v>60</v>
      </c>
      <c r="BI24" s="2">
        <v>61</v>
      </c>
      <c r="BJ24" s="2">
        <v>62</v>
      </c>
      <c r="BK24" s="1">
        <v>63</v>
      </c>
      <c r="BL24" s="1">
        <v>64</v>
      </c>
      <c r="BM24" s="2">
        <v>65</v>
      </c>
      <c r="BN24" s="2">
        <v>66</v>
      </c>
      <c r="BO24" s="1">
        <v>67</v>
      </c>
      <c r="BP24" s="1">
        <v>68</v>
      </c>
      <c r="BQ24" s="80"/>
    </row>
    <row r="25" spans="1:70" s="87" customFormat="1" ht="212.25" customHeight="1" x14ac:dyDescent="0.3">
      <c r="A25" s="10" t="s">
        <v>91</v>
      </c>
      <c r="B25" s="81" t="s">
        <v>92</v>
      </c>
      <c r="C25" s="10" t="s">
        <v>93</v>
      </c>
      <c r="D25" s="10" t="s">
        <v>94</v>
      </c>
      <c r="E25" s="10" t="s">
        <v>95</v>
      </c>
      <c r="F25" s="10" t="s">
        <v>96</v>
      </c>
      <c r="G25" s="10" t="s">
        <v>97</v>
      </c>
      <c r="H25" s="82" t="s">
        <v>98</v>
      </c>
      <c r="I25" s="82" t="s">
        <v>99</v>
      </c>
      <c r="J25" s="82" t="s">
        <v>100</v>
      </c>
      <c r="K25" s="83" t="s">
        <v>101</v>
      </c>
      <c r="L25" s="82" t="s">
        <v>102</v>
      </c>
      <c r="M25" s="84" t="s">
        <v>103</v>
      </c>
      <c r="N25" s="82" t="s">
        <v>104</v>
      </c>
      <c r="O25" s="9" t="s">
        <v>105</v>
      </c>
      <c r="P25" s="85" t="s">
        <v>106</v>
      </c>
      <c r="Q25" s="85" t="s">
        <v>107</v>
      </c>
      <c r="R25" s="85" t="s">
        <v>108</v>
      </c>
      <c r="S25" s="85" t="s">
        <v>109</v>
      </c>
      <c r="T25" s="85" t="s">
        <v>110</v>
      </c>
      <c r="U25" s="85" t="s">
        <v>111</v>
      </c>
      <c r="V25" s="85" t="s">
        <v>112</v>
      </c>
      <c r="W25" s="85" t="s">
        <v>113</v>
      </c>
      <c r="X25" s="85" t="s">
        <v>114</v>
      </c>
      <c r="Y25" s="85" t="s">
        <v>115</v>
      </c>
      <c r="Z25" s="85" t="s">
        <v>116</v>
      </c>
      <c r="AA25" s="85" t="s">
        <v>117</v>
      </c>
      <c r="AB25" s="85" t="s">
        <v>118</v>
      </c>
      <c r="AC25" s="85" t="s">
        <v>119</v>
      </c>
      <c r="AD25" s="85" t="s">
        <v>120</v>
      </c>
      <c r="AE25" s="85" t="s">
        <v>121</v>
      </c>
      <c r="AF25" s="85" t="s">
        <v>122</v>
      </c>
      <c r="AG25" s="85" t="s">
        <v>123</v>
      </c>
      <c r="AH25" s="85" t="s">
        <v>124</v>
      </c>
      <c r="AI25" s="85" t="s">
        <v>125</v>
      </c>
      <c r="AJ25" s="85" t="s">
        <v>126</v>
      </c>
      <c r="AK25" s="85" t="s">
        <v>127</v>
      </c>
      <c r="AL25" s="85" t="s">
        <v>128</v>
      </c>
      <c r="AM25" s="85" t="s">
        <v>129</v>
      </c>
      <c r="AN25" s="85" t="s">
        <v>130</v>
      </c>
      <c r="AO25" s="85" t="s">
        <v>131</v>
      </c>
      <c r="AP25" s="85" t="s">
        <v>132</v>
      </c>
      <c r="AQ25" s="85" t="s">
        <v>133</v>
      </c>
      <c r="AR25" s="85" t="s">
        <v>134</v>
      </c>
      <c r="AS25" s="85" t="s">
        <v>135</v>
      </c>
      <c r="AT25" s="85" t="s">
        <v>136</v>
      </c>
      <c r="AU25" s="85" t="s">
        <v>137</v>
      </c>
      <c r="AV25" s="85" t="s">
        <v>138</v>
      </c>
      <c r="AW25" s="85" t="s">
        <v>139</v>
      </c>
      <c r="AX25" s="85" t="s">
        <v>140</v>
      </c>
      <c r="AY25" s="85" t="s">
        <v>141</v>
      </c>
      <c r="AZ25" s="85" t="s">
        <v>142</v>
      </c>
      <c r="BA25" s="85" t="s">
        <v>143</v>
      </c>
      <c r="BB25" s="85" t="s">
        <v>144</v>
      </c>
      <c r="BC25" s="85" t="s">
        <v>145</v>
      </c>
      <c r="BD25" s="85" t="s">
        <v>146</v>
      </c>
      <c r="BE25" s="85" t="s">
        <v>147</v>
      </c>
      <c r="BF25" s="85" t="s">
        <v>148</v>
      </c>
      <c r="BG25" s="85" t="s">
        <v>149</v>
      </c>
      <c r="BH25" s="85" t="s">
        <v>150</v>
      </c>
      <c r="BI25" s="85" t="s">
        <v>151</v>
      </c>
      <c r="BJ25" s="85" t="s">
        <v>152</v>
      </c>
      <c r="BK25" s="85" t="s">
        <v>153</v>
      </c>
      <c r="BL25" s="85" t="s">
        <v>154</v>
      </c>
      <c r="BM25" s="85" t="s">
        <v>155</v>
      </c>
      <c r="BN25" s="85" t="s">
        <v>156</v>
      </c>
      <c r="BO25" s="85" t="s">
        <v>157</v>
      </c>
      <c r="BP25" s="85" t="s">
        <v>158</v>
      </c>
      <c r="BQ25" s="86"/>
    </row>
    <row r="26" spans="1:70" ht="66" x14ac:dyDescent="0.3">
      <c r="A26" s="350" t="s">
        <v>159</v>
      </c>
      <c r="B26" s="51" t="s">
        <v>160</v>
      </c>
      <c r="C26" s="351" t="s">
        <v>161</v>
      </c>
      <c r="D26" s="351" t="s">
        <v>162</v>
      </c>
      <c r="E26" s="351" t="s">
        <v>163</v>
      </c>
      <c r="F26" s="352" t="s">
        <v>164</v>
      </c>
      <c r="G26" s="353">
        <v>45202</v>
      </c>
      <c r="H26" s="354">
        <v>5000</v>
      </c>
      <c r="I26" s="354">
        <v>1000</v>
      </c>
      <c r="J26" s="355">
        <v>6000</v>
      </c>
      <c r="K26" s="356">
        <v>970</v>
      </c>
      <c r="L26" s="357">
        <v>5970</v>
      </c>
      <c r="M26" s="358">
        <v>5373</v>
      </c>
      <c r="N26" s="359">
        <v>597</v>
      </c>
      <c r="O26" s="360" t="s">
        <v>165</v>
      </c>
      <c r="P26" s="90"/>
      <c r="Q26" s="90"/>
      <c r="R26" s="90">
        <v>2686.5</v>
      </c>
      <c r="S26" s="90">
        <v>2686.5</v>
      </c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89"/>
      <c r="BQ26" s="53" t="b">
        <f t="shared" ref="BQ26:BQ33" si="0">SUM(P26:BP26)=M26</f>
        <v>1</v>
      </c>
      <c r="BR26" s="49" t="s">
        <v>166</v>
      </c>
    </row>
    <row r="27" spans="1:70" ht="49.5" x14ac:dyDescent="0.3">
      <c r="A27" s="350" t="s">
        <v>167</v>
      </c>
      <c r="B27" s="51" t="s">
        <v>160</v>
      </c>
      <c r="C27" s="351" t="s">
        <v>168</v>
      </c>
      <c r="D27" s="351" t="s">
        <v>169</v>
      </c>
      <c r="E27" s="351" t="s">
        <v>170</v>
      </c>
      <c r="F27" s="352" t="s">
        <v>171</v>
      </c>
      <c r="G27" s="353">
        <v>45169</v>
      </c>
      <c r="H27" s="354">
        <v>4627.33</v>
      </c>
      <c r="I27" s="352" t="s">
        <v>172</v>
      </c>
      <c r="J27" s="355">
        <v>4627.33</v>
      </c>
      <c r="K27" s="356"/>
      <c r="L27" s="357">
        <v>4627.33</v>
      </c>
      <c r="M27" s="358">
        <v>4627.33</v>
      </c>
      <c r="N27" s="359" t="s">
        <v>172</v>
      </c>
      <c r="O27" s="361" t="s">
        <v>173</v>
      </c>
      <c r="P27" s="93"/>
      <c r="Q27" s="93"/>
      <c r="R27" s="93">
        <v>2313.67</v>
      </c>
      <c r="S27" s="93">
        <v>2313.66</v>
      </c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89"/>
      <c r="BQ27" s="53" t="b">
        <f t="shared" si="0"/>
        <v>1</v>
      </c>
      <c r="BR27" s="49" t="s">
        <v>1107</v>
      </c>
    </row>
    <row r="28" spans="1:70" ht="33" x14ac:dyDescent="0.3">
      <c r="A28" s="350" t="s">
        <v>174</v>
      </c>
      <c r="B28" s="51" t="s">
        <v>175</v>
      </c>
      <c r="C28" s="362" t="s">
        <v>176</v>
      </c>
      <c r="D28" s="351" t="s">
        <v>177</v>
      </c>
      <c r="E28" s="351" t="s">
        <v>178</v>
      </c>
      <c r="F28" s="352" t="s">
        <v>179</v>
      </c>
      <c r="G28" s="353">
        <v>45191</v>
      </c>
      <c r="H28" s="354">
        <v>1000</v>
      </c>
      <c r="I28" s="352" t="s">
        <v>172</v>
      </c>
      <c r="J28" s="355">
        <v>1000</v>
      </c>
      <c r="K28" s="356" t="s">
        <v>172</v>
      </c>
      <c r="L28" s="357">
        <v>1000</v>
      </c>
      <c r="M28" s="358">
        <v>1000</v>
      </c>
      <c r="N28" s="359" t="s">
        <v>172</v>
      </c>
      <c r="O28" s="361" t="s">
        <v>180</v>
      </c>
      <c r="P28" s="93"/>
      <c r="Q28" s="93"/>
      <c r="R28" s="93">
        <v>1000</v>
      </c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89"/>
      <c r="BQ28" s="53" t="b">
        <f t="shared" si="0"/>
        <v>1</v>
      </c>
      <c r="BR28" s="49" t="s">
        <v>181</v>
      </c>
    </row>
    <row r="29" spans="1:70" x14ac:dyDescent="0.3">
      <c r="A29" s="350" t="s">
        <v>182</v>
      </c>
      <c r="B29" s="51" t="s">
        <v>175</v>
      </c>
      <c r="C29" s="351" t="s">
        <v>183</v>
      </c>
      <c r="D29" s="351" t="s">
        <v>184</v>
      </c>
      <c r="E29" s="351" t="s">
        <v>184</v>
      </c>
      <c r="F29" s="352" t="s">
        <v>185</v>
      </c>
      <c r="G29" s="353">
        <v>45199</v>
      </c>
      <c r="H29" s="352">
        <v>150</v>
      </c>
      <c r="I29" s="352"/>
      <c r="J29" s="363">
        <v>150</v>
      </c>
      <c r="K29" s="356"/>
      <c r="L29" s="359">
        <v>150</v>
      </c>
      <c r="M29" s="364">
        <v>150</v>
      </c>
      <c r="N29" s="359" t="s">
        <v>172</v>
      </c>
      <c r="O29" s="361"/>
      <c r="P29" s="93"/>
      <c r="Q29" s="93"/>
      <c r="R29" s="93"/>
      <c r="S29" s="93">
        <v>150</v>
      </c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89"/>
      <c r="BQ29" s="53" t="b">
        <f t="shared" si="0"/>
        <v>1</v>
      </c>
      <c r="BR29" s="3" t="s">
        <v>1108</v>
      </c>
    </row>
    <row r="30" spans="1:70" x14ac:dyDescent="0.3">
      <c r="A30" s="88"/>
      <c r="B30" s="51"/>
      <c r="C30" s="50"/>
      <c r="D30" s="50"/>
      <c r="E30" s="51"/>
      <c r="F30" s="51"/>
      <c r="G30" s="51"/>
      <c r="H30" s="89"/>
      <c r="I30" s="89"/>
      <c r="J30" s="89"/>
      <c r="K30" s="90"/>
      <c r="L30" s="90"/>
      <c r="M30" s="90"/>
      <c r="N30" s="91">
        <f t="shared" ref="N30:N33" si="1">L30-M30</f>
        <v>0</v>
      </c>
      <c r="O30" s="92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89"/>
      <c r="BQ30" s="53" t="b">
        <f t="shared" si="0"/>
        <v>1</v>
      </c>
      <c r="BR30" s="3" t="s">
        <v>186</v>
      </c>
    </row>
    <row r="31" spans="1:70" x14ac:dyDescent="0.3">
      <c r="A31" s="88"/>
      <c r="B31" s="51"/>
      <c r="C31" s="50"/>
      <c r="D31" s="50"/>
      <c r="E31" s="51"/>
      <c r="F31" s="51"/>
      <c r="G31" s="51"/>
      <c r="H31" s="89"/>
      <c r="I31" s="89"/>
      <c r="J31" s="89"/>
      <c r="K31" s="90"/>
      <c r="L31" s="90"/>
      <c r="M31" s="90"/>
      <c r="N31" s="91">
        <f t="shared" si="1"/>
        <v>0</v>
      </c>
      <c r="O31" s="92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89"/>
      <c r="BQ31" s="53" t="b">
        <f t="shared" si="0"/>
        <v>1</v>
      </c>
    </row>
    <row r="32" spans="1:70" x14ac:dyDescent="0.3">
      <c r="A32" s="88"/>
      <c r="B32" s="51"/>
      <c r="C32" s="50"/>
      <c r="D32" s="50"/>
      <c r="E32" s="51"/>
      <c r="F32" s="51"/>
      <c r="G32" s="51"/>
      <c r="H32" s="89"/>
      <c r="I32" s="89"/>
      <c r="J32" s="89"/>
      <c r="K32" s="90"/>
      <c r="L32" s="90"/>
      <c r="M32" s="90"/>
      <c r="N32" s="91">
        <f t="shared" si="1"/>
        <v>0</v>
      </c>
      <c r="O32" s="92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89"/>
      <c r="BQ32" s="53" t="b">
        <f t="shared" si="0"/>
        <v>1</v>
      </c>
    </row>
    <row r="33" spans="1:70" x14ac:dyDescent="0.3">
      <c r="A33" s="88"/>
      <c r="B33" s="51"/>
      <c r="C33" s="50"/>
      <c r="D33" s="50"/>
      <c r="E33" s="51"/>
      <c r="F33" s="51"/>
      <c r="G33" s="51"/>
      <c r="H33" s="89"/>
      <c r="I33" s="89"/>
      <c r="J33" s="89"/>
      <c r="K33" s="90"/>
      <c r="L33" s="90"/>
      <c r="M33" s="90"/>
      <c r="N33" s="91">
        <f t="shared" si="1"/>
        <v>0</v>
      </c>
      <c r="O33" s="92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89"/>
      <c r="BQ33" s="53" t="b">
        <f t="shared" si="0"/>
        <v>1</v>
      </c>
    </row>
    <row r="34" spans="1:70" s="104" customFormat="1" ht="14.25" x14ac:dyDescent="0.25">
      <c r="A34" s="95" t="s">
        <v>187</v>
      </c>
      <c r="B34" s="96"/>
      <c r="C34" s="97"/>
      <c r="D34" s="97"/>
      <c r="E34" s="98"/>
      <c r="F34" s="98"/>
      <c r="G34" s="98"/>
      <c r="H34" s="99"/>
      <c r="I34" s="99"/>
      <c r="J34" s="99"/>
      <c r="K34" s="100"/>
      <c r="L34" s="100"/>
      <c r="M34" s="100"/>
      <c r="N34" s="100"/>
      <c r="O34" s="101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2"/>
      <c r="BQ34" s="103"/>
    </row>
    <row r="35" spans="1:70" s="114" customFormat="1" ht="14.25" hidden="1" x14ac:dyDescent="0.25">
      <c r="A35" s="105"/>
      <c r="B35" s="106"/>
      <c r="C35" s="107"/>
      <c r="D35" s="107"/>
      <c r="E35" s="106"/>
      <c r="F35" s="106"/>
      <c r="G35" s="106"/>
      <c r="H35" s="108"/>
      <c r="I35" s="108"/>
      <c r="J35" s="108"/>
      <c r="K35" s="109"/>
      <c r="L35" s="109"/>
      <c r="M35" s="109"/>
      <c r="N35" s="110">
        <f>L35-M35</f>
        <v>0</v>
      </c>
      <c r="O35" s="111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3"/>
    </row>
    <row r="36" spans="1:70" s="114" customFormat="1" ht="14.25" x14ac:dyDescent="0.25">
      <c r="C36" s="115"/>
      <c r="D36" s="115"/>
      <c r="H36" s="112"/>
      <c r="I36" s="112"/>
      <c r="J36" s="112"/>
      <c r="K36" s="271" t="s">
        <v>188</v>
      </c>
      <c r="L36" s="116" t="s">
        <v>189</v>
      </c>
      <c r="M36" s="117">
        <f>SUMIF($B$26:$B$34,"*"&amp;$L$36&amp;"*",M$26:M$34)</f>
        <v>10000.33</v>
      </c>
      <c r="O36" s="115"/>
      <c r="P36" s="118">
        <f t="shared" ref="P36:AU36" si="2">SUMIF($B$26:$B$34,"*"&amp;$L$36&amp;"*",P$26:P$35)</f>
        <v>0</v>
      </c>
      <c r="Q36" s="118">
        <f t="shared" si="2"/>
        <v>0</v>
      </c>
      <c r="R36" s="118">
        <f t="shared" si="2"/>
        <v>5000.17</v>
      </c>
      <c r="S36" s="118">
        <f t="shared" si="2"/>
        <v>5000.16</v>
      </c>
      <c r="T36" s="118">
        <f t="shared" si="2"/>
        <v>0</v>
      </c>
      <c r="U36" s="118">
        <f t="shared" si="2"/>
        <v>0</v>
      </c>
      <c r="V36" s="118">
        <f t="shared" si="2"/>
        <v>0</v>
      </c>
      <c r="W36" s="118">
        <f t="shared" si="2"/>
        <v>0</v>
      </c>
      <c r="X36" s="118">
        <f t="shared" si="2"/>
        <v>0</v>
      </c>
      <c r="Y36" s="118">
        <f t="shared" si="2"/>
        <v>0</v>
      </c>
      <c r="Z36" s="118">
        <f t="shared" si="2"/>
        <v>0</v>
      </c>
      <c r="AA36" s="118">
        <f t="shared" si="2"/>
        <v>0</v>
      </c>
      <c r="AB36" s="118">
        <f t="shared" si="2"/>
        <v>0</v>
      </c>
      <c r="AC36" s="118">
        <f t="shared" si="2"/>
        <v>0</v>
      </c>
      <c r="AD36" s="118">
        <f t="shared" si="2"/>
        <v>0</v>
      </c>
      <c r="AE36" s="118">
        <f t="shared" si="2"/>
        <v>0</v>
      </c>
      <c r="AF36" s="118">
        <f t="shared" si="2"/>
        <v>0</v>
      </c>
      <c r="AG36" s="118">
        <f t="shared" si="2"/>
        <v>0</v>
      </c>
      <c r="AH36" s="118">
        <f t="shared" si="2"/>
        <v>0</v>
      </c>
      <c r="AI36" s="118">
        <f t="shared" si="2"/>
        <v>0</v>
      </c>
      <c r="AJ36" s="118">
        <f t="shared" si="2"/>
        <v>0</v>
      </c>
      <c r="AK36" s="118">
        <f t="shared" si="2"/>
        <v>0</v>
      </c>
      <c r="AL36" s="118">
        <f t="shared" si="2"/>
        <v>0</v>
      </c>
      <c r="AM36" s="118">
        <f t="shared" si="2"/>
        <v>0</v>
      </c>
      <c r="AN36" s="118">
        <f t="shared" si="2"/>
        <v>0</v>
      </c>
      <c r="AO36" s="118">
        <f t="shared" si="2"/>
        <v>0</v>
      </c>
      <c r="AP36" s="118">
        <f t="shared" si="2"/>
        <v>0</v>
      </c>
      <c r="AQ36" s="118">
        <f t="shared" si="2"/>
        <v>0</v>
      </c>
      <c r="AR36" s="118">
        <f t="shared" si="2"/>
        <v>0</v>
      </c>
      <c r="AS36" s="118">
        <f t="shared" si="2"/>
        <v>0</v>
      </c>
      <c r="AT36" s="118">
        <f t="shared" si="2"/>
        <v>0</v>
      </c>
      <c r="AU36" s="118">
        <f t="shared" si="2"/>
        <v>0</v>
      </c>
      <c r="AV36" s="118">
        <f t="shared" ref="AV36:BP36" si="3">SUMIF($B$26:$B$34,"*"&amp;$L$36&amp;"*",AV$26:AV$35)</f>
        <v>0</v>
      </c>
      <c r="AW36" s="118">
        <f t="shared" si="3"/>
        <v>0</v>
      </c>
      <c r="AX36" s="118">
        <f t="shared" si="3"/>
        <v>0</v>
      </c>
      <c r="AY36" s="118">
        <f t="shared" si="3"/>
        <v>0</v>
      </c>
      <c r="AZ36" s="118">
        <f t="shared" si="3"/>
        <v>0</v>
      </c>
      <c r="BA36" s="118">
        <f t="shared" si="3"/>
        <v>0</v>
      </c>
      <c r="BB36" s="118">
        <f t="shared" si="3"/>
        <v>0</v>
      </c>
      <c r="BC36" s="118">
        <f t="shared" si="3"/>
        <v>0</v>
      </c>
      <c r="BD36" s="118">
        <f t="shared" si="3"/>
        <v>0</v>
      </c>
      <c r="BE36" s="118">
        <f t="shared" si="3"/>
        <v>0</v>
      </c>
      <c r="BF36" s="118">
        <f t="shared" si="3"/>
        <v>0</v>
      </c>
      <c r="BG36" s="118">
        <f t="shared" si="3"/>
        <v>0</v>
      </c>
      <c r="BH36" s="118">
        <f t="shared" si="3"/>
        <v>0</v>
      </c>
      <c r="BI36" s="118">
        <f t="shared" si="3"/>
        <v>0</v>
      </c>
      <c r="BJ36" s="118">
        <f t="shared" si="3"/>
        <v>0</v>
      </c>
      <c r="BK36" s="118">
        <f t="shared" si="3"/>
        <v>0</v>
      </c>
      <c r="BL36" s="118">
        <f t="shared" si="3"/>
        <v>0</v>
      </c>
      <c r="BM36" s="118">
        <f t="shared" si="3"/>
        <v>0</v>
      </c>
      <c r="BN36" s="118">
        <f t="shared" si="3"/>
        <v>0</v>
      </c>
      <c r="BO36" s="118">
        <f t="shared" si="3"/>
        <v>0</v>
      </c>
      <c r="BP36" s="118">
        <f t="shared" si="3"/>
        <v>0</v>
      </c>
      <c r="BQ36" s="119">
        <f>SUM(P36:BP36)</f>
        <v>10000.33</v>
      </c>
      <c r="BR36" s="120" t="s">
        <v>190</v>
      </c>
    </row>
    <row r="37" spans="1:70" s="114" customFormat="1" ht="14.25" x14ac:dyDescent="0.25">
      <c r="C37" s="115"/>
      <c r="D37" s="115"/>
      <c r="H37" s="112"/>
      <c r="I37" s="112"/>
      <c r="J37" s="112"/>
      <c r="K37" s="271" t="s">
        <v>188</v>
      </c>
      <c r="L37" s="116" t="s">
        <v>191</v>
      </c>
      <c r="M37" s="117">
        <f>SUMIF($B$26:$B$34,"*"&amp;$L$37&amp;"*",M$26:M$34)</f>
        <v>1150</v>
      </c>
      <c r="O37" s="115"/>
      <c r="P37" s="118">
        <f t="shared" ref="P37:AU37" si="4">SUMIF($B$26:$B$34,"*"&amp;$L$37&amp;"*",P$26:P$35)</f>
        <v>0</v>
      </c>
      <c r="Q37" s="118">
        <f t="shared" si="4"/>
        <v>0</v>
      </c>
      <c r="R37" s="118">
        <f t="shared" si="4"/>
        <v>1000</v>
      </c>
      <c r="S37" s="118">
        <f t="shared" si="4"/>
        <v>150</v>
      </c>
      <c r="T37" s="118">
        <f t="shared" si="4"/>
        <v>0</v>
      </c>
      <c r="U37" s="118">
        <f t="shared" si="4"/>
        <v>0</v>
      </c>
      <c r="V37" s="118">
        <f t="shared" si="4"/>
        <v>0</v>
      </c>
      <c r="W37" s="118">
        <f t="shared" si="4"/>
        <v>0</v>
      </c>
      <c r="X37" s="118">
        <f t="shared" si="4"/>
        <v>0</v>
      </c>
      <c r="Y37" s="118">
        <f t="shared" si="4"/>
        <v>0</v>
      </c>
      <c r="Z37" s="118">
        <f t="shared" si="4"/>
        <v>0</v>
      </c>
      <c r="AA37" s="118">
        <f t="shared" si="4"/>
        <v>0</v>
      </c>
      <c r="AB37" s="118">
        <f t="shared" si="4"/>
        <v>0</v>
      </c>
      <c r="AC37" s="118">
        <f t="shared" si="4"/>
        <v>0</v>
      </c>
      <c r="AD37" s="118">
        <f t="shared" si="4"/>
        <v>0</v>
      </c>
      <c r="AE37" s="118">
        <f t="shared" si="4"/>
        <v>0</v>
      </c>
      <c r="AF37" s="118">
        <f t="shared" si="4"/>
        <v>0</v>
      </c>
      <c r="AG37" s="118">
        <f t="shared" si="4"/>
        <v>0</v>
      </c>
      <c r="AH37" s="118">
        <f t="shared" si="4"/>
        <v>0</v>
      </c>
      <c r="AI37" s="118">
        <f t="shared" si="4"/>
        <v>0</v>
      </c>
      <c r="AJ37" s="118">
        <f t="shared" si="4"/>
        <v>0</v>
      </c>
      <c r="AK37" s="118">
        <f t="shared" si="4"/>
        <v>0</v>
      </c>
      <c r="AL37" s="118">
        <f t="shared" si="4"/>
        <v>0</v>
      </c>
      <c r="AM37" s="118">
        <f t="shared" si="4"/>
        <v>0</v>
      </c>
      <c r="AN37" s="118">
        <f t="shared" si="4"/>
        <v>0</v>
      </c>
      <c r="AO37" s="118">
        <f t="shared" si="4"/>
        <v>0</v>
      </c>
      <c r="AP37" s="118">
        <f t="shared" si="4"/>
        <v>0</v>
      </c>
      <c r="AQ37" s="118">
        <f t="shared" si="4"/>
        <v>0</v>
      </c>
      <c r="AR37" s="118">
        <f t="shared" si="4"/>
        <v>0</v>
      </c>
      <c r="AS37" s="118">
        <f t="shared" si="4"/>
        <v>0</v>
      </c>
      <c r="AT37" s="118">
        <f t="shared" si="4"/>
        <v>0</v>
      </c>
      <c r="AU37" s="118">
        <f t="shared" si="4"/>
        <v>0</v>
      </c>
      <c r="AV37" s="118">
        <f t="shared" ref="AV37:BP37" si="5">SUMIF($B$26:$B$34,"*"&amp;$L$37&amp;"*",AV$26:AV$35)</f>
        <v>0</v>
      </c>
      <c r="AW37" s="118">
        <f t="shared" si="5"/>
        <v>0</v>
      </c>
      <c r="AX37" s="118">
        <f t="shared" si="5"/>
        <v>0</v>
      </c>
      <c r="AY37" s="118">
        <f t="shared" si="5"/>
        <v>0</v>
      </c>
      <c r="AZ37" s="118">
        <f t="shared" si="5"/>
        <v>0</v>
      </c>
      <c r="BA37" s="118">
        <f t="shared" si="5"/>
        <v>0</v>
      </c>
      <c r="BB37" s="118">
        <f t="shared" si="5"/>
        <v>0</v>
      </c>
      <c r="BC37" s="118">
        <f t="shared" si="5"/>
        <v>0</v>
      </c>
      <c r="BD37" s="118">
        <f t="shared" si="5"/>
        <v>0</v>
      </c>
      <c r="BE37" s="118">
        <f t="shared" si="5"/>
        <v>0</v>
      </c>
      <c r="BF37" s="118">
        <f t="shared" si="5"/>
        <v>0</v>
      </c>
      <c r="BG37" s="118">
        <f t="shared" si="5"/>
        <v>0</v>
      </c>
      <c r="BH37" s="118">
        <f t="shared" si="5"/>
        <v>0</v>
      </c>
      <c r="BI37" s="118">
        <f t="shared" si="5"/>
        <v>0</v>
      </c>
      <c r="BJ37" s="118">
        <f t="shared" si="5"/>
        <v>0</v>
      </c>
      <c r="BK37" s="118">
        <f t="shared" si="5"/>
        <v>0</v>
      </c>
      <c r="BL37" s="118">
        <f t="shared" si="5"/>
        <v>0</v>
      </c>
      <c r="BM37" s="118">
        <f t="shared" si="5"/>
        <v>0</v>
      </c>
      <c r="BN37" s="118">
        <f t="shared" si="5"/>
        <v>0</v>
      </c>
      <c r="BO37" s="118">
        <f t="shared" si="5"/>
        <v>0</v>
      </c>
      <c r="BP37" s="118">
        <f t="shared" si="5"/>
        <v>0</v>
      </c>
      <c r="BQ37" s="119">
        <f>SUM(P37:BP37)</f>
        <v>1150</v>
      </c>
      <c r="BR37" s="120" t="s">
        <v>192</v>
      </c>
    </row>
    <row r="38" spans="1:70" s="121" customFormat="1" ht="14.25" x14ac:dyDescent="0.25">
      <c r="C38" s="122"/>
      <c r="D38" s="122"/>
      <c r="H38" s="123"/>
      <c r="I38" s="123"/>
      <c r="J38" s="123"/>
      <c r="K38" s="123"/>
      <c r="L38" s="123"/>
      <c r="M38" s="124">
        <f>SUM(M36:M37)</f>
        <v>11150.33</v>
      </c>
      <c r="N38" s="123"/>
      <c r="O38" s="122"/>
      <c r="P38" s="124">
        <f t="shared" ref="P38:AU38" si="6">SUM(P36:P37)</f>
        <v>0</v>
      </c>
      <c r="Q38" s="124">
        <f t="shared" si="6"/>
        <v>0</v>
      </c>
      <c r="R38" s="124">
        <f t="shared" si="6"/>
        <v>6000.17</v>
      </c>
      <c r="S38" s="124">
        <f t="shared" si="6"/>
        <v>5150.16</v>
      </c>
      <c r="T38" s="124">
        <f t="shared" si="6"/>
        <v>0</v>
      </c>
      <c r="U38" s="124">
        <f t="shared" si="6"/>
        <v>0</v>
      </c>
      <c r="V38" s="124">
        <f t="shared" si="6"/>
        <v>0</v>
      </c>
      <c r="W38" s="124">
        <f t="shared" si="6"/>
        <v>0</v>
      </c>
      <c r="X38" s="124">
        <f t="shared" si="6"/>
        <v>0</v>
      </c>
      <c r="Y38" s="124">
        <f t="shared" si="6"/>
        <v>0</v>
      </c>
      <c r="Z38" s="124">
        <f t="shared" si="6"/>
        <v>0</v>
      </c>
      <c r="AA38" s="124">
        <f t="shared" si="6"/>
        <v>0</v>
      </c>
      <c r="AB38" s="124">
        <f t="shared" si="6"/>
        <v>0</v>
      </c>
      <c r="AC38" s="124">
        <f t="shared" si="6"/>
        <v>0</v>
      </c>
      <c r="AD38" s="124">
        <f t="shared" si="6"/>
        <v>0</v>
      </c>
      <c r="AE38" s="124">
        <f t="shared" si="6"/>
        <v>0</v>
      </c>
      <c r="AF38" s="124">
        <f t="shared" si="6"/>
        <v>0</v>
      </c>
      <c r="AG38" s="124">
        <f t="shared" si="6"/>
        <v>0</v>
      </c>
      <c r="AH38" s="124">
        <f t="shared" si="6"/>
        <v>0</v>
      </c>
      <c r="AI38" s="124">
        <f t="shared" si="6"/>
        <v>0</v>
      </c>
      <c r="AJ38" s="124">
        <f t="shared" si="6"/>
        <v>0</v>
      </c>
      <c r="AK38" s="124">
        <f t="shared" si="6"/>
        <v>0</v>
      </c>
      <c r="AL38" s="124">
        <f t="shared" si="6"/>
        <v>0</v>
      </c>
      <c r="AM38" s="124">
        <f t="shared" si="6"/>
        <v>0</v>
      </c>
      <c r="AN38" s="124">
        <f t="shared" si="6"/>
        <v>0</v>
      </c>
      <c r="AO38" s="124">
        <f t="shared" si="6"/>
        <v>0</v>
      </c>
      <c r="AP38" s="124">
        <f t="shared" si="6"/>
        <v>0</v>
      </c>
      <c r="AQ38" s="124">
        <f t="shared" si="6"/>
        <v>0</v>
      </c>
      <c r="AR38" s="124">
        <f t="shared" si="6"/>
        <v>0</v>
      </c>
      <c r="AS38" s="124">
        <f t="shared" si="6"/>
        <v>0</v>
      </c>
      <c r="AT38" s="124">
        <f t="shared" si="6"/>
        <v>0</v>
      </c>
      <c r="AU38" s="124">
        <f t="shared" si="6"/>
        <v>0</v>
      </c>
      <c r="AV38" s="124">
        <f t="shared" ref="AV38:BQ38" si="7">SUM(AV36:AV37)</f>
        <v>0</v>
      </c>
      <c r="AW38" s="124">
        <f t="shared" si="7"/>
        <v>0</v>
      </c>
      <c r="AX38" s="124">
        <f t="shared" si="7"/>
        <v>0</v>
      </c>
      <c r="AY38" s="124">
        <f t="shared" si="7"/>
        <v>0</v>
      </c>
      <c r="AZ38" s="124">
        <f t="shared" si="7"/>
        <v>0</v>
      </c>
      <c r="BA38" s="124">
        <f t="shared" si="7"/>
        <v>0</v>
      </c>
      <c r="BB38" s="124">
        <f t="shared" si="7"/>
        <v>0</v>
      </c>
      <c r="BC38" s="124">
        <f t="shared" si="7"/>
        <v>0</v>
      </c>
      <c r="BD38" s="124">
        <f t="shared" si="7"/>
        <v>0</v>
      </c>
      <c r="BE38" s="124">
        <f t="shared" si="7"/>
        <v>0</v>
      </c>
      <c r="BF38" s="124">
        <f t="shared" si="7"/>
        <v>0</v>
      </c>
      <c r="BG38" s="124">
        <f t="shared" si="7"/>
        <v>0</v>
      </c>
      <c r="BH38" s="124">
        <f t="shared" si="7"/>
        <v>0</v>
      </c>
      <c r="BI38" s="124">
        <f t="shared" si="7"/>
        <v>0</v>
      </c>
      <c r="BJ38" s="124">
        <f t="shared" si="7"/>
        <v>0</v>
      </c>
      <c r="BK38" s="124">
        <f t="shared" si="7"/>
        <v>0</v>
      </c>
      <c r="BL38" s="124">
        <f t="shared" si="7"/>
        <v>0</v>
      </c>
      <c r="BM38" s="124">
        <f t="shared" si="7"/>
        <v>0</v>
      </c>
      <c r="BN38" s="124">
        <f t="shared" si="7"/>
        <v>0</v>
      </c>
      <c r="BO38" s="124">
        <f t="shared" si="7"/>
        <v>0</v>
      </c>
      <c r="BP38" s="124">
        <f t="shared" si="7"/>
        <v>0</v>
      </c>
      <c r="BQ38" s="125">
        <f t="shared" si="7"/>
        <v>11150.33</v>
      </c>
    </row>
    <row r="39" spans="1:70" ht="99" customHeight="1" x14ac:dyDescent="0.3">
      <c r="A39" s="115"/>
      <c r="E39" s="49"/>
      <c r="F39" s="49"/>
      <c r="G39" s="49"/>
      <c r="J39" s="331"/>
      <c r="L39" s="331"/>
      <c r="M39" s="331"/>
      <c r="N39" s="331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</row>
  </sheetData>
  <mergeCells count="3">
    <mergeCell ref="A2:BP2"/>
    <mergeCell ref="A4:K4"/>
    <mergeCell ref="P39:AU39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 r:id="rId1"/>
  <headerFooter>
    <oddHeader>&amp;L&amp;"Segoe UI,Bold"&amp;14&amp;A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InputMessage="1" showErrorMessage="1" xr:uid="{00000000-0002-0000-0300-000000000000}">
          <x14:formula1>
            <xm:f>'Data lists'!$B$22:$B$23</xm:f>
          </x14:formula1>
          <x14:formula2>
            <xm:f>0</xm:f>
          </x14:formula2>
          <xm:sqref>B35:C35 C34:C35 B30:B33</xm:sqref>
        </x14:dataValidation>
        <x14:dataValidation type="list" operator="equal" allowBlank="1" showInputMessage="1" showErrorMessage="1" xr:uid="{00000000-0002-0000-0300-000001000000}">
          <x14:formula1>
            <xm:f>'Data lists'!$A$2:$A$16</xm:f>
          </x14:formula1>
          <x14:formula2>
            <xm:f>0</xm:f>
          </x14:formula2>
          <xm:sqref>D34:D35 C30:C33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E3E3-798F-4B6B-8707-C7056396DD54}">
  <dimension ref="A1:AG46"/>
  <sheetViews>
    <sheetView showGridLines="0" topLeftCell="C2" workbookViewId="0">
      <selection activeCell="I39" sqref="I39"/>
    </sheetView>
  </sheetViews>
  <sheetFormatPr defaultRowHeight="15" x14ac:dyDescent="0.25"/>
  <cols>
    <col min="1" max="1" width="35.140625" style="367" customWidth="1"/>
    <col min="2" max="2" width="81.140625" style="367" customWidth="1"/>
    <col min="3" max="6" width="34.28515625" style="367" customWidth="1"/>
    <col min="7" max="7" width="12.5703125" style="367" bestFit="1" customWidth="1"/>
    <col min="8" max="16384" width="9.140625" style="367"/>
  </cols>
  <sheetData>
    <row r="1" spans="1:33" ht="17.25" x14ac:dyDescent="0.3">
      <c r="A1" s="365"/>
      <c r="B1" s="365"/>
      <c r="C1" s="365"/>
      <c r="D1" s="365"/>
      <c r="E1" s="365"/>
      <c r="F1" s="365"/>
      <c r="G1" s="366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</row>
    <row r="2" spans="1:33" ht="33" x14ac:dyDescent="0.3">
      <c r="A2" s="432"/>
      <c r="B2" s="432"/>
      <c r="C2" s="432"/>
      <c r="D2" s="432"/>
      <c r="E2" s="368"/>
      <c r="F2" s="369"/>
      <c r="G2" s="366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</row>
    <row r="3" spans="1:33" ht="33" x14ac:dyDescent="0.6">
      <c r="A3" s="433" t="s">
        <v>193</v>
      </c>
      <c r="B3" s="433"/>
      <c r="C3" s="433"/>
      <c r="D3" s="433"/>
      <c r="E3" s="433"/>
      <c r="F3" s="433"/>
      <c r="G3" s="366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</row>
    <row r="4" spans="1:33" ht="16.5" x14ac:dyDescent="0.3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</row>
    <row r="5" spans="1:33" ht="17.25" x14ac:dyDescent="0.25">
      <c r="A5" s="434" t="s">
        <v>194</v>
      </c>
      <c r="B5" s="435"/>
      <c r="C5" s="435"/>
      <c r="D5" s="435"/>
      <c r="E5" s="435"/>
      <c r="F5" s="435"/>
      <c r="G5" s="436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</row>
    <row r="6" spans="1:33" ht="17.25" x14ac:dyDescent="0.25">
      <c r="A6" s="437" t="s">
        <v>195</v>
      </c>
      <c r="B6" s="438"/>
      <c r="C6" s="438"/>
      <c r="D6" s="438"/>
      <c r="E6" s="438"/>
      <c r="F6" s="438"/>
      <c r="G6" s="436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</row>
    <row r="7" spans="1:33" ht="18" thickBot="1" x14ac:dyDescent="0.35">
      <c r="A7" s="365"/>
      <c r="B7" s="365"/>
      <c r="C7" s="365"/>
      <c r="D7" s="365"/>
      <c r="E7" s="365"/>
      <c r="F7" s="365"/>
      <c r="G7" s="366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</row>
    <row r="8" spans="1:33" ht="18" thickBot="1" x14ac:dyDescent="0.35">
      <c r="A8" s="371" t="s">
        <v>196</v>
      </c>
      <c r="B8" s="372"/>
      <c r="C8" s="405" t="s">
        <v>197</v>
      </c>
      <c r="D8" s="405" t="s">
        <v>198</v>
      </c>
      <c r="E8" s="366"/>
      <c r="F8" s="366"/>
      <c r="G8" s="366"/>
      <c r="H8" s="365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</row>
    <row r="9" spans="1:33" ht="18" thickBot="1" x14ac:dyDescent="0.35">
      <c r="A9" s="374" t="s">
        <v>199</v>
      </c>
      <c r="B9" s="375" t="s">
        <v>200</v>
      </c>
      <c r="C9" s="406" t="s">
        <v>201</v>
      </c>
      <c r="D9" s="406" t="s">
        <v>201</v>
      </c>
      <c r="E9" s="366"/>
      <c r="F9" s="366"/>
      <c r="G9" s="366"/>
      <c r="H9" s="365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</row>
    <row r="10" spans="1:33" ht="17.25" x14ac:dyDescent="0.3">
      <c r="A10" s="376" t="s">
        <v>202</v>
      </c>
      <c r="B10" s="377" t="s">
        <v>203</v>
      </c>
      <c r="C10" s="378">
        <v>2500.09</v>
      </c>
      <c r="D10" s="378">
        <v>500</v>
      </c>
      <c r="E10" s="366" t="s">
        <v>204</v>
      </c>
      <c r="G10" s="366"/>
      <c r="H10" s="365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</row>
    <row r="11" spans="1:33" ht="18" thickBot="1" x14ac:dyDescent="0.35">
      <c r="A11" s="376" t="s">
        <v>202</v>
      </c>
      <c r="B11" s="377" t="s">
        <v>205</v>
      </c>
      <c r="C11" s="378">
        <v>2500.08</v>
      </c>
      <c r="D11" s="378">
        <v>150</v>
      </c>
      <c r="E11" s="366"/>
      <c r="F11" s="366"/>
      <c r="G11" s="366"/>
      <c r="H11" s="365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</row>
    <row r="12" spans="1:33" ht="18" thickBot="1" x14ac:dyDescent="0.35">
      <c r="A12" s="371" t="s">
        <v>201</v>
      </c>
      <c r="B12" s="379"/>
      <c r="C12" s="380">
        <f>SUM(C10:C11)</f>
        <v>5000.17</v>
      </c>
      <c r="D12" s="380">
        <f>SUM(D10:D11)</f>
        <v>650</v>
      </c>
      <c r="E12" s="381">
        <f>SUM(C12:D12)</f>
        <v>5650.17</v>
      </c>
      <c r="F12" s="366"/>
      <c r="G12" s="366"/>
      <c r="H12" s="365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</row>
    <row r="13" spans="1:33" ht="17.25" x14ac:dyDescent="0.3">
      <c r="A13" s="366"/>
      <c r="B13" s="366"/>
      <c r="C13" s="366"/>
      <c r="D13" s="366"/>
      <c r="E13" s="366"/>
      <c r="F13" s="366"/>
      <c r="G13" s="366"/>
      <c r="H13" s="365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</row>
    <row r="14" spans="1:33" ht="18" thickBot="1" x14ac:dyDescent="0.35">
      <c r="A14" s="366"/>
      <c r="B14" s="366"/>
      <c r="C14" s="366"/>
      <c r="D14" s="366"/>
      <c r="E14" s="366"/>
      <c r="F14" s="366"/>
      <c r="G14" s="366"/>
      <c r="H14" s="365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</row>
    <row r="15" spans="1:33" ht="17.25" thickBot="1" x14ac:dyDescent="0.35">
      <c r="A15" s="371" t="s">
        <v>206</v>
      </c>
      <c r="B15" s="372"/>
      <c r="C15" s="405" t="s">
        <v>197</v>
      </c>
      <c r="D15" s="405" t="s">
        <v>207</v>
      </c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</row>
    <row r="16" spans="1:33" ht="17.25" thickBot="1" x14ac:dyDescent="0.35">
      <c r="A16" s="374" t="s">
        <v>199</v>
      </c>
      <c r="B16" s="375" t="s">
        <v>200</v>
      </c>
      <c r="C16" s="406" t="s">
        <v>201</v>
      </c>
      <c r="D16" s="406" t="s">
        <v>201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</row>
    <row r="17" spans="1:33" ht="16.5" x14ac:dyDescent="0.3">
      <c r="A17" s="376" t="s">
        <v>208</v>
      </c>
      <c r="B17" s="377" t="s">
        <v>209</v>
      </c>
      <c r="C17" s="378">
        <v>2500.08</v>
      </c>
      <c r="D17" s="378">
        <v>500</v>
      </c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</row>
    <row r="18" spans="1:33" ht="17.25" thickBot="1" x14ac:dyDescent="0.35">
      <c r="A18" s="376" t="s">
        <v>208</v>
      </c>
      <c r="B18" s="377" t="s">
        <v>205</v>
      </c>
      <c r="C18" s="378">
        <v>2500.08</v>
      </c>
      <c r="D18" s="378">
        <v>0</v>
      </c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</row>
    <row r="19" spans="1:33" ht="17.25" thickBot="1" x14ac:dyDescent="0.35">
      <c r="A19" s="371" t="s">
        <v>201</v>
      </c>
      <c r="B19" s="379"/>
      <c r="C19" s="380">
        <f>SUM(C17:C18)</f>
        <v>5000.16</v>
      </c>
      <c r="D19" s="380">
        <f>SUM(D17:D18)</f>
        <v>500</v>
      </c>
      <c r="E19" s="381">
        <f>SUM(C19:D19)</f>
        <v>5500.16</v>
      </c>
      <c r="F19" s="385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</row>
    <row r="20" spans="1:33" ht="16.5" x14ac:dyDescent="0.3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</row>
    <row r="21" spans="1:33" ht="16.5" hidden="1" x14ac:dyDescent="0.3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</row>
    <row r="22" spans="1:33" ht="17.25" hidden="1" thickBot="1" x14ac:dyDescent="0.35">
      <c r="A22" s="371" t="s">
        <v>210</v>
      </c>
      <c r="B22" s="372"/>
      <c r="C22" s="373" t="s">
        <v>211</v>
      </c>
      <c r="D22" s="373" t="s">
        <v>211</v>
      </c>
      <c r="E22" s="38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</row>
    <row r="23" spans="1:33" ht="17.25" hidden="1" thickBot="1" x14ac:dyDescent="0.35">
      <c r="A23" s="382" t="s">
        <v>212</v>
      </c>
      <c r="B23" s="383" t="s">
        <v>213</v>
      </c>
      <c r="C23" s="384" t="s">
        <v>214</v>
      </c>
      <c r="D23" s="384" t="s">
        <v>214</v>
      </c>
      <c r="E23" s="387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</row>
    <row r="24" spans="1:33" ht="16.5" hidden="1" x14ac:dyDescent="0.3">
      <c r="A24" s="376" t="s">
        <v>215</v>
      </c>
      <c r="B24" s="377" t="s">
        <v>216</v>
      </c>
      <c r="C24" s="388"/>
      <c r="D24" s="388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</row>
    <row r="25" spans="1:33" ht="16.5" hidden="1" x14ac:dyDescent="0.3">
      <c r="A25" s="376" t="s">
        <v>217</v>
      </c>
      <c r="B25" s="377" t="s">
        <v>218</v>
      </c>
      <c r="C25" s="389"/>
      <c r="D25" s="389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</row>
    <row r="26" spans="1:33" ht="33" hidden="1" x14ac:dyDescent="0.3">
      <c r="A26" s="376" t="s">
        <v>217</v>
      </c>
      <c r="B26" s="377" t="s">
        <v>219</v>
      </c>
      <c r="C26" s="389"/>
      <c r="D26" s="389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</row>
    <row r="27" spans="1:33" ht="17.25" hidden="1" thickBot="1" x14ac:dyDescent="0.35">
      <c r="A27" s="371" t="s">
        <v>214</v>
      </c>
      <c r="B27" s="379"/>
      <c r="C27" s="390" t="s">
        <v>220</v>
      </c>
      <c r="D27" s="390" t="s">
        <v>220</v>
      </c>
      <c r="E27" s="391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</row>
    <row r="28" spans="1:33" ht="16.5" hidden="1" x14ac:dyDescent="0.3">
      <c r="A28" s="366"/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</row>
    <row r="29" spans="1:33" ht="16.5" hidden="1" x14ac:dyDescent="0.3">
      <c r="A29" s="366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</row>
    <row r="30" spans="1:33" ht="17.25" hidden="1" thickBot="1" x14ac:dyDescent="0.35">
      <c r="A30" s="371" t="s">
        <v>221</v>
      </c>
      <c r="B30" s="372"/>
      <c r="C30" s="373" t="s">
        <v>211</v>
      </c>
      <c r="D30" s="373" t="s">
        <v>211</v>
      </c>
      <c r="E30" s="38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</row>
    <row r="31" spans="1:33" ht="17.25" hidden="1" thickBot="1" x14ac:dyDescent="0.35">
      <c r="A31" s="382" t="s">
        <v>212</v>
      </c>
      <c r="B31" s="383" t="s">
        <v>213</v>
      </c>
      <c r="C31" s="384" t="s">
        <v>214</v>
      </c>
      <c r="D31" s="384" t="s">
        <v>214</v>
      </c>
      <c r="E31" s="387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</row>
    <row r="32" spans="1:33" ht="16.5" hidden="1" x14ac:dyDescent="0.3">
      <c r="A32" s="376" t="s">
        <v>215</v>
      </c>
      <c r="B32" s="377" t="s">
        <v>216</v>
      </c>
      <c r="C32" s="388"/>
      <c r="D32" s="388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</row>
    <row r="33" spans="1:33" ht="16.5" hidden="1" x14ac:dyDescent="0.3">
      <c r="A33" s="376" t="s">
        <v>217</v>
      </c>
      <c r="B33" s="377" t="s">
        <v>218</v>
      </c>
      <c r="C33" s="389"/>
      <c r="D33" s="389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</row>
    <row r="34" spans="1:33" ht="33" hidden="1" x14ac:dyDescent="0.3">
      <c r="A34" s="376" t="s">
        <v>217</v>
      </c>
      <c r="B34" s="377" t="s">
        <v>219</v>
      </c>
      <c r="C34" s="389"/>
      <c r="D34" s="389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</row>
    <row r="35" spans="1:33" ht="17.25" hidden="1" thickBot="1" x14ac:dyDescent="0.35">
      <c r="A35" s="371" t="s">
        <v>214</v>
      </c>
      <c r="B35" s="379"/>
      <c r="C35" s="390" t="s">
        <v>220</v>
      </c>
      <c r="D35" s="390" t="s">
        <v>220</v>
      </c>
      <c r="E35" s="391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</row>
    <row r="36" spans="1:33" ht="16.5" x14ac:dyDescent="0.3">
      <c r="A36" s="366"/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</row>
    <row r="37" spans="1:33" ht="17.25" thickBot="1" x14ac:dyDescent="0.35">
      <c r="A37" s="366"/>
      <c r="B37" s="366"/>
      <c r="C37" s="366"/>
      <c r="D37" s="366"/>
      <c r="E37" s="366"/>
      <c r="F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</row>
    <row r="38" spans="1:33" ht="45" customHeight="1" thickBot="1" x14ac:dyDescent="0.35">
      <c r="A38" s="392" t="s">
        <v>214</v>
      </c>
      <c r="B38" s="393"/>
      <c r="C38" s="394" t="s">
        <v>222</v>
      </c>
      <c r="D38" s="394" t="s">
        <v>223</v>
      </c>
      <c r="E38" s="395" t="s">
        <v>224</v>
      </c>
      <c r="F38" s="395" t="s">
        <v>225</v>
      </c>
      <c r="G38" s="439" t="s">
        <v>226</v>
      </c>
      <c r="H38" s="440"/>
      <c r="I38" s="366" t="s">
        <v>1109</v>
      </c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</row>
    <row r="39" spans="1:33" ht="17.25" thickBot="1" x14ac:dyDescent="0.35">
      <c r="A39" s="382" t="s">
        <v>227</v>
      </c>
      <c r="B39" s="383" t="s">
        <v>213</v>
      </c>
      <c r="C39" s="396" t="s">
        <v>201</v>
      </c>
      <c r="D39" s="396" t="s">
        <v>201</v>
      </c>
      <c r="E39" s="396" t="s">
        <v>214</v>
      </c>
      <c r="F39" s="396" t="s">
        <v>214</v>
      </c>
      <c r="G39" s="439"/>
      <c r="H39" s="440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</row>
    <row r="40" spans="1:33" ht="17.25" thickBot="1" x14ac:dyDescent="0.35">
      <c r="A40" s="397" t="s">
        <v>228</v>
      </c>
      <c r="B40" s="375" t="s">
        <v>209</v>
      </c>
      <c r="C40" s="398">
        <f>C10+C17</f>
        <v>5000.17</v>
      </c>
      <c r="D40" s="398">
        <f>D10+D17</f>
        <v>1000</v>
      </c>
      <c r="E40" s="398">
        <f>'[1]Expenditure Transaction List '!P63</f>
        <v>5000.17</v>
      </c>
      <c r="F40" s="399">
        <f>'[1]Expenditure Transaction List '!P64</f>
        <v>1000</v>
      </c>
      <c r="G40" s="400" t="b">
        <f t="shared" ref="G40:H41" si="0">C40=E40</f>
        <v>1</v>
      </c>
      <c r="H40" s="400" t="b">
        <f t="shared" si="0"/>
        <v>1</v>
      </c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</row>
    <row r="41" spans="1:33" ht="17.25" thickBot="1" x14ac:dyDescent="0.35">
      <c r="A41" s="397" t="s">
        <v>228</v>
      </c>
      <c r="B41" s="375" t="s">
        <v>205</v>
      </c>
      <c r="C41" s="398">
        <f>C11+C18</f>
        <v>5000.16</v>
      </c>
      <c r="D41" s="398">
        <f>D11+D18</f>
        <v>150</v>
      </c>
      <c r="E41" s="398">
        <f>'[1]Expenditure Transaction List '!Q63</f>
        <v>5000.16</v>
      </c>
      <c r="F41" s="399">
        <f>'[1]Expenditure Transaction List '!Q64</f>
        <v>150</v>
      </c>
      <c r="G41" s="400" t="b">
        <f t="shared" si="0"/>
        <v>1</v>
      </c>
      <c r="H41" s="400" t="b">
        <f t="shared" si="0"/>
        <v>1</v>
      </c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</row>
    <row r="42" spans="1:33" ht="18" thickBot="1" x14ac:dyDescent="0.35">
      <c r="A42" s="371" t="s">
        <v>201</v>
      </c>
      <c r="B42" s="379"/>
      <c r="C42" s="401">
        <f>SUM(C40:C41)</f>
        <v>10000.33</v>
      </c>
      <c r="D42" s="401">
        <f>SUM(D40:D41)</f>
        <v>1150</v>
      </c>
      <c r="E42" s="402">
        <f>SUM(E40:E41)</f>
        <v>10000.33</v>
      </c>
      <c r="F42" s="402">
        <f>SUM(F40:F41)</f>
        <v>1150</v>
      </c>
      <c r="G42" s="403" t="b">
        <f>C42=E42</f>
        <v>1</v>
      </c>
      <c r="H42" s="404" t="b">
        <f>D42=F42</f>
        <v>1</v>
      </c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</row>
    <row r="43" spans="1:33" ht="17.25" x14ac:dyDescent="0.3">
      <c r="A43" s="365"/>
      <c r="B43" s="365"/>
      <c r="C43" s="366"/>
      <c r="D43" s="366"/>
      <c r="E43" s="366"/>
      <c r="F43" s="365"/>
      <c r="G43" s="365"/>
      <c r="H43" s="365"/>
      <c r="I43" s="366"/>
      <c r="J43" s="366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</row>
    <row r="44" spans="1:33" ht="17.25" x14ac:dyDescent="0.3">
      <c r="A44" s="365"/>
      <c r="B44" s="365"/>
      <c r="C44" s="365"/>
      <c r="D44" s="365"/>
      <c r="E44" s="365"/>
      <c r="F44" s="365"/>
      <c r="G44" s="365"/>
      <c r="H44" s="365"/>
      <c r="I44" s="366"/>
      <c r="J44" s="366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F44" s="365"/>
      <c r="AG44" s="365"/>
    </row>
    <row r="45" spans="1:33" ht="17.25" x14ac:dyDescent="0.3">
      <c r="A45" s="365"/>
      <c r="B45" s="365"/>
      <c r="C45" s="365"/>
      <c r="D45" s="365"/>
      <c r="E45" s="365"/>
      <c r="F45" s="365"/>
      <c r="G45" s="365"/>
      <c r="H45" s="365"/>
      <c r="I45" s="366"/>
      <c r="J45" s="366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</row>
    <row r="46" spans="1:33" ht="17.25" x14ac:dyDescent="0.3">
      <c r="A46" s="365"/>
      <c r="B46" s="365"/>
      <c r="C46" s="365"/>
      <c r="D46" s="365"/>
      <c r="E46" s="365"/>
      <c r="F46" s="365"/>
      <c r="G46" s="365"/>
      <c r="H46" s="365"/>
      <c r="I46" s="366"/>
      <c r="J46" s="366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</row>
  </sheetData>
  <mergeCells count="32">
    <mergeCell ref="G38:H39"/>
    <mergeCell ref="AB5:AB6"/>
    <mergeCell ref="AC5:AC6"/>
    <mergeCell ref="AD5:AD6"/>
    <mergeCell ref="AE5:AE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AF5:AF6"/>
    <mergeCell ref="AG5:AG6"/>
    <mergeCell ref="V5:V6"/>
    <mergeCell ref="W5:W6"/>
    <mergeCell ref="X5:X6"/>
    <mergeCell ref="Y5:Y6"/>
    <mergeCell ref="Z5:Z6"/>
    <mergeCell ref="AA5:AA6"/>
    <mergeCell ref="O5:O6"/>
    <mergeCell ref="A2:D2"/>
    <mergeCell ref="A3:F3"/>
    <mergeCell ref="A5:F5"/>
    <mergeCell ref="G5:G6"/>
    <mergeCell ref="H5:H6"/>
    <mergeCell ref="I5:I6"/>
    <mergeCell ref="A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L18"/>
  <sheetViews>
    <sheetView topLeftCell="E5" zoomScaleNormal="100" zoomScalePageLayoutView="60" workbookViewId="0">
      <selection activeCell="M9" sqref="M9"/>
    </sheetView>
  </sheetViews>
  <sheetFormatPr defaultRowHeight="16.5" x14ac:dyDescent="0.3"/>
  <cols>
    <col min="1" max="1" width="51.5703125" style="126" customWidth="1"/>
    <col min="2" max="2" width="40.85546875" style="127" customWidth="1"/>
    <col min="3" max="5" width="13.5703125" style="3" customWidth="1"/>
    <col min="6" max="11" width="13.5703125" style="3" hidden="1" customWidth="1"/>
    <col min="12" max="14" width="13.5703125" style="3" customWidth="1"/>
    <col min="15" max="20" width="13.5703125" style="3" hidden="1" customWidth="1"/>
    <col min="21" max="21" width="17.28515625" style="3" customWidth="1"/>
    <col min="22" max="24" width="9.140625" style="3" customWidth="1"/>
    <col min="25" max="25" width="74" style="3" customWidth="1"/>
    <col min="26" max="26" width="52.7109375" style="3" customWidth="1"/>
    <col min="27" max="27" width="11" style="3" customWidth="1"/>
    <col min="28" max="1026" width="8.5703125" style="3" customWidth="1"/>
  </cols>
  <sheetData>
    <row r="1" spans="1:1026" ht="15.95" customHeight="1" x14ac:dyDescent="0.3">
      <c r="A1" s="128"/>
    </row>
    <row r="2" spans="1:1026" s="5" customFormat="1" ht="36" customHeight="1" x14ac:dyDescent="0.6">
      <c r="A2" s="428" t="s">
        <v>229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"/>
      <c r="AA2" s="4"/>
      <c r="AB2" s="4"/>
      <c r="AC2" s="4"/>
    </row>
    <row r="3" spans="1:1026" s="44" customFormat="1" ht="15.95" customHeight="1" x14ac:dyDescent="0.3">
      <c r="A3" s="126"/>
      <c r="B3" s="12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026" ht="120" customHeight="1" x14ac:dyDescent="0.3">
      <c r="A4" s="441" t="s">
        <v>230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30"/>
      <c r="AG4" s="130"/>
      <c r="AH4" s="130"/>
      <c r="AI4" s="130"/>
    </row>
    <row r="5" spans="1:1026" ht="15.95" customHeight="1" x14ac:dyDescent="0.3"/>
    <row r="6" spans="1:1026" ht="15.95" customHeight="1" x14ac:dyDescent="0.3">
      <c r="A6" s="273"/>
      <c r="B6" s="274"/>
      <c r="C6" s="442" t="s">
        <v>231</v>
      </c>
      <c r="D6" s="442"/>
      <c r="E6" s="442"/>
      <c r="F6" s="442" t="s">
        <v>232</v>
      </c>
      <c r="G6" s="442"/>
      <c r="H6" s="442"/>
      <c r="I6" s="442" t="s">
        <v>233</v>
      </c>
      <c r="J6" s="442"/>
      <c r="K6" s="442"/>
      <c r="L6" s="442" t="s">
        <v>196</v>
      </c>
      <c r="M6" s="442"/>
      <c r="N6" s="442"/>
      <c r="O6" s="442" t="s">
        <v>234</v>
      </c>
      <c r="P6" s="442"/>
      <c r="Q6" s="442"/>
      <c r="R6" s="443" t="s">
        <v>210</v>
      </c>
      <c r="S6" s="443"/>
      <c r="T6" s="443"/>
      <c r="U6" s="279"/>
      <c r="V6" s="444"/>
      <c r="W6" s="444"/>
      <c r="X6" s="444"/>
      <c r="Y6" s="445" t="s">
        <v>235</v>
      </c>
      <c r="Z6" s="131"/>
    </row>
    <row r="7" spans="1:1026" ht="48" customHeight="1" x14ac:dyDescent="0.3">
      <c r="A7" s="275" t="s">
        <v>236</v>
      </c>
      <c r="B7" s="275" t="s">
        <v>237</v>
      </c>
      <c r="C7" s="275" t="s">
        <v>238</v>
      </c>
      <c r="D7" s="275" t="s">
        <v>239</v>
      </c>
      <c r="E7" s="275" t="s">
        <v>240</v>
      </c>
      <c r="F7" s="275" t="s">
        <v>238</v>
      </c>
      <c r="G7" s="275" t="s">
        <v>239</v>
      </c>
      <c r="H7" s="275" t="s">
        <v>240</v>
      </c>
      <c r="I7" s="275" t="s">
        <v>238</v>
      </c>
      <c r="J7" s="275" t="s">
        <v>239</v>
      </c>
      <c r="K7" s="275" t="s">
        <v>240</v>
      </c>
      <c r="L7" s="275" t="s">
        <v>238</v>
      </c>
      <c r="M7" s="275" t="s">
        <v>239</v>
      </c>
      <c r="N7" s="275" t="s">
        <v>240</v>
      </c>
      <c r="O7" s="275" t="s">
        <v>238</v>
      </c>
      <c r="P7" s="275" t="s">
        <v>239</v>
      </c>
      <c r="Q7" s="275" t="s">
        <v>240</v>
      </c>
      <c r="R7" s="275" t="s">
        <v>238</v>
      </c>
      <c r="S7" s="275" t="s">
        <v>239</v>
      </c>
      <c r="T7" s="275" t="s">
        <v>240</v>
      </c>
      <c r="U7" s="275" t="s">
        <v>241</v>
      </c>
      <c r="V7" s="275" t="s">
        <v>242</v>
      </c>
      <c r="W7" s="275" t="s">
        <v>239</v>
      </c>
      <c r="X7" s="276" t="s">
        <v>240</v>
      </c>
      <c r="Y7" s="445"/>
    </row>
    <row r="8" spans="1:1026" s="459" customFormat="1" ht="59.25" customHeight="1" x14ac:dyDescent="0.3">
      <c r="A8" s="461" t="s">
        <v>209</v>
      </c>
      <c r="B8" s="462" t="s">
        <v>1110</v>
      </c>
      <c r="C8" s="462">
        <v>2000</v>
      </c>
      <c r="D8" s="463"/>
      <c r="E8" s="463"/>
      <c r="F8" s="464"/>
      <c r="G8" s="464"/>
      <c r="H8" s="464"/>
      <c r="I8" s="464"/>
      <c r="J8" s="464"/>
      <c r="K8" s="464"/>
      <c r="L8" s="462">
        <v>2000</v>
      </c>
      <c r="M8" s="463"/>
      <c r="N8" s="463"/>
      <c r="O8" s="464"/>
      <c r="P8" s="464"/>
      <c r="Q8" s="464"/>
      <c r="R8" s="464"/>
      <c r="S8" s="464"/>
      <c r="T8" s="465"/>
      <c r="U8" s="462" t="s">
        <v>243</v>
      </c>
      <c r="V8" s="466">
        <v>4000</v>
      </c>
      <c r="W8" s="467">
        <v>0</v>
      </c>
      <c r="X8" s="462">
        <v>0</v>
      </c>
      <c r="Y8" s="460" t="s">
        <v>1113</v>
      </c>
      <c r="Z8" s="470" t="s">
        <v>1119</v>
      </c>
      <c r="AA8" s="469"/>
      <c r="AB8" s="469"/>
      <c r="AC8" s="469"/>
      <c r="AD8" s="469"/>
      <c r="AE8" s="469"/>
      <c r="AF8" s="469"/>
      <c r="AG8" s="469"/>
      <c r="AH8" s="469"/>
      <c r="AI8" s="469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  <c r="BE8" s="458"/>
      <c r="BF8" s="458"/>
      <c r="BG8" s="458"/>
      <c r="BH8" s="458"/>
      <c r="BI8" s="458"/>
      <c r="BJ8" s="458"/>
      <c r="BK8" s="458"/>
      <c r="BL8" s="458"/>
      <c r="BM8" s="458"/>
      <c r="BN8" s="458"/>
      <c r="BO8" s="458"/>
      <c r="BP8" s="458"/>
      <c r="BQ8" s="458"/>
      <c r="BR8" s="458"/>
      <c r="BS8" s="458"/>
      <c r="BT8" s="458"/>
      <c r="BU8" s="458"/>
      <c r="BV8" s="458"/>
      <c r="BW8" s="458"/>
      <c r="BX8" s="458"/>
      <c r="BY8" s="458"/>
      <c r="BZ8" s="458"/>
      <c r="CA8" s="458"/>
      <c r="CB8" s="458"/>
      <c r="CC8" s="458"/>
      <c r="CD8" s="458"/>
      <c r="CE8" s="458"/>
      <c r="CF8" s="458"/>
      <c r="CG8" s="458"/>
      <c r="CH8" s="458"/>
      <c r="CI8" s="458"/>
      <c r="CJ8" s="458"/>
      <c r="CK8" s="458"/>
      <c r="CL8" s="458"/>
      <c r="CM8" s="458"/>
      <c r="CN8" s="458"/>
      <c r="CO8" s="458"/>
      <c r="CP8" s="458"/>
      <c r="CQ8" s="458"/>
      <c r="CR8" s="458"/>
      <c r="CS8" s="458"/>
      <c r="CT8" s="458"/>
      <c r="CU8" s="458"/>
      <c r="CV8" s="458"/>
      <c r="CW8" s="458"/>
      <c r="CX8" s="458"/>
      <c r="CY8" s="458"/>
      <c r="CZ8" s="458"/>
      <c r="DA8" s="458"/>
      <c r="DB8" s="458"/>
      <c r="DC8" s="458"/>
      <c r="DD8" s="458"/>
      <c r="DE8" s="458"/>
      <c r="DF8" s="458"/>
      <c r="DG8" s="458"/>
      <c r="DH8" s="458"/>
      <c r="DI8" s="458"/>
      <c r="DJ8" s="458"/>
      <c r="DK8" s="458"/>
      <c r="DL8" s="458"/>
      <c r="DM8" s="458"/>
      <c r="DN8" s="458"/>
      <c r="DO8" s="458"/>
      <c r="DP8" s="458"/>
      <c r="DQ8" s="458"/>
      <c r="DR8" s="458"/>
      <c r="DS8" s="458"/>
      <c r="DT8" s="458"/>
      <c r="DU8" s="458"/>
      <c r="DV8" s="458"/>
      <c r="DW8" s="458"/>
      <c r="DX8" s="458"/>
      <c r="DY8" s="458"/>
      <c r="DZ8" s="458"/>
      <c r="EA8" s="458"/>
      <c r="EB8" s="458"/>
      <c r="EC8" s="458"/>
      <c r="ED8" s="458"/>
      <c r="EE8" s="458"/>
      <c r="EF8" s="458"/>
      <c r="EG8" s="458"/>
      <c r="EH8" s="458"/>
      <c r="EI8" s="458"/>
      <c r="EJ8" s="458"/>
      <c r="EK8" s="458"/>
      <c r="EL8" s="458"/>
      <c r="EM8" s="458"/>
      <c r="EN8" s="458"/>
      <c r="EO8" s="458"/>
      <c r="EP8" s="458"/>
      <c r="EQ8" s="458"/>
      <c r="ER8" s="458"/>
      <c r="ES8" s="458"/>
      <c r="ET8" s="458"/>
      <c r="EU8" s="458"/>
      <c r="EV8" s="458"/>
      <c r="EW8" s="458"/>
      <c r="EX8" s="458"/>
      <c r="EY8" s="458"/>
      <c r="EZ8" s="458"/>
      <c r="FA8" s="458"/>
      <c r="FB8" s="458"/>
      <c r="FC8" s="458"/>
      <c r="FD8" s="458"/>
      <c r="FE8" s="458"/>
      <c r="FF8" s="458"/>
      <c r="FG8" s="458"/>
      <c r="FH8" s="458"/>
      <c r="FI8" s="458"/>
      <c r="FJ8" s="458"/>
      <c r="FK8" s="458"/>
      <c r="FL8" s="458"/>
      <c r="FM8" s="458"/>
      <c r="FN8" s="458"/>
      <c r="FO8" s="458"/>
      <c r="FP8" s="458"/>
      <c r="FQ8" s="458"/>
      <c r="FR8" s="458"/>
      <c r="FS8" s="458"/>
      <c r="FT8" s="458"/>
      <c r="FU8" s="458"/>
      <c r="FV8" s="458"/>
      <c r="FW8" s="458"/>
      <c r="FX8" s="458"/>
      <c r="FY8" s="458"/>
      <c r="FZ8" s="458"/>
      <c r="GA8" s="458"/>
      <c r="GB8" s="458"/>
      <c r="GC8" s="458"/>
      <c r="GD8" s="458"/>
      <c r="GE8" s="458"/>
      <c r="GF8" s="458"/>
      <c r="GG8" s="458"/>
      <c r="GH8" s="458"/>
      <c r="GI8" s="458"/>
      <c r="GJ8" s="458"/>
      <c r="GK8" s="458"/>
      <c r="GL8" s="458"/>
      <c r="GM8" s="458"/>
      <c r="GN8" s="458"/>
      <c r="GO8" s="458"/>
      <c r="GP8" s="458"/>
      <c r="GQ8" s="458"/>
      <c r="GR8" s="458"/>
      <c r="GS8" s="458"/>
      <c r="GT8" s="458"/>
      <c r="GU8" s="458"/>
      <c r="GV8" s="458"/>
      <c r="GW8" s="458"/>
      <c r="GX8" s="458"/>
      <c r="GY8" s="458"/>
      <c r="GZ8" s="458"/>
      <c r="HA8" s="458"/>
      <c r="HB8" s="458"/>
      <c r="HC8" s="458"/>
      <c r="HD8" s="458"/>
      <c r="HE8" s="458"/>
      <c r="HF8" s="458"/>
      <c r="HG8" s="458"/>
      <c r="HH8" s="458"/>
      <c r="HI8" s="458"/>
      <c r="HJ8" s="458"/>
      <c r="HK8" s="458"/>
      <c r="HL8" s="458"/>
      <c r="HM8" s="458"/>
      <c r="HN8" s="458"/>
      <c r="HO8" s="458"/>
      <c r="HP8" s="458"/>
      <c r="HQ8" s="458"/>
      <c r="HR8" s="458"/>
      <c r="HS8" s="458"/>
      <c r="HT8" s="458"/>
      <c r="HU8" s="458"/>
      <c r="HV8" s="458"/>
      <c r="HW8" s="458"/>
      <c r="HX8" s="458"/>
      <c r="HY8" s="458"/>
      <c r="HZ8" s="458"/>
      <c r="IA8" s="458"/>
      <c r="IB8" s="458"/>
      <c r="IC8" s="458"/>
      <c r="ID8" s="458"/>
      <c r="IE8" s="458"/>
      <c r="IF8" s="458"/>
      <c r="IG8" s="458"/>
      <c r="IH8" s="458"/>
      <c r="II8" s="458"/>
      <c r="IJ8" s="458"/>
      <c r="IK8" s="458"/>
      <c r="IL8" s="458"/>
      <c r="IM8" s="458"/>
      <c r="IN8" s="458"/>
      <c r="IO8" s="458"/>
      <c r="IP8" s="458"/>
      <c r="IQ8" s="458"/>
      <c r="IR8" s="458"/>
      <c r="IS8" s="458"/>
      <c r="IT8" s="458"/>
      <c r="IU8" s="458"/>
      <c r="IV8" s="458"/>
      <c r="IW8" s="458"/>
      <c r="IX8" s="458"/>
      <c r="IY8" s="458"/>
      <c r="IZ8" s="458"/>
      <c r="JA8" s="458"/>
      <c r="JB8" s="458"/>
      <c r="JC8" s="458"/>
      <c r="JD8" s="458"/>
      <c r="JE8" s="458"/>
      <c r="JF8" s="458"/>
      <c r="JG8" s="458"/>
      <c r="JH8" s="458"/>
      <c r="JI8" s="458"/>
      <c r="JJ8" s="458"/>
      <c r="JK8" s="458"/>
      <c r="JL8" s="458"/>
      <c r="JM8" s="458"/>
      <c r="JN8" s="458"/>
      <c r="JO8" s="458"/>
      <c r="JP8" s="458"/>
      <c r="JQ8" s="458"/>
      <c r="JR8" s="458"/>
      <c r="JS8" s="458"/>
      <c r="JT8" s="458"/>
      <c r="JU8" s="458"/>
      <c r="JV8" s="458"/>
      <c r="JW8" s="458"/>
      <c r="JX8" s="458"/>
      <c r="JY8" s="458"/>
      <c r="JZ8" s="458"/>
      <c r="KA8" s="458"/>
      <c r="KB8" s="458"/>
      <c r="KC8" s="458"/>
      <c r="KD8" s="458"/>
      <c r="KE8" s="458"/>
      <c r="KF8" s="458"/>
      <c r="KG8" s="458"/>
      <c r="KH8" s="458"/>
      <c r="KI8" s="458"/>
      <c r="KJ8" s="458"/>
      <c r="KK8" s="458"/>
      <c r="KL8" s="458"/>
      <c r="KM8" s="458"/>
      <c r="KN8" s="458"/>
      <c r="KO8" s="458"/>
      <c r="KP8" s="458"/>
      <c r="KQ8" s="458"/>
      <c r="KR8" s="458"/>
      <c r="KS8" s="458"/>
      <c r="KT8" s="458"/>
      <c r="KU8" s="458"/>
      <c r="KV8" s="458"/>
      <c r="KW8" s="458"/>
      <c r="KX8" s="458"/>
      <c r="KY8" s="458"/>
      <c r="KZ8" s="458"/>
      <c r="LA8" s="458"/>
      <c r="LB8" s="458"/>
      <c r="LC8" s="458"/>
      <c r="LD8" s="458"/>
      <c r="LE8" s="458"/>
      <c r="LF8" s="458"/>
      <c r="LG8" s="458"/>
      <c r="LH8" s="458"/>
      <c r="LI8" s="458"/>
      <c r="LJ8" s="458"/>
      <c r="LK8" s="458"/>
      <c r="LL8" s="458"/>
      <c r="LM8" s="458"/>
      <c r="LN8" s="458"/>
      <c r="LO8" s="458"/>
      <c r="LP8" s="458"/>
      <c r="LQ8" s="458"/>
      <c r="LR8" s="458"/>
      <c r="LS8" s="458"/>
      <c r="LT8" s="458"/>
      <c r="LU8" s="458"/>
      <c r="LV8" s="458"/>
      <c r="LW8" s="458"/>
      <c r="LX8" s="458"/>
      <c r="LY8" s="458"/>
      <c r="LZ8" s="458"/>
      <c r="MA8" s="458"/>
      <c r="MB8" s="458"/>
      <c r="MC8" s="458"/>
      <c r="MD8" s="458"/>
      <c r="ME8" s="458"/>
      <c r="MF8" s="458"/>
      <c r="MG8" s="458"/>
      <c r="MH8" s="458"/>
      <c r="MI8" s="458"/>
      <c r="MJ8" s="458"/>
      <c r="MK8" s="458"/>
      <c r="ML8" s="458"/>
      <c r="MM8" s="458"/>
      <c r="MN8" s="458"/>
      <c r="MO8" s="458"/>
      <c r="MP8" s="458"/>
      <c r="MQ8" s="458"/>
      <c r="MR8" s="458"/>
      <c r="MS8" s="458"/>
      <c r="MT8" s="458"/>
      <c r="MU8" s="458"/>
      <c r="MV8" s="458"/>
      <c r="MW8" s="458"/>
      <c r="MX8" s="458"/>
      <c r="MY8" s="458"/>
      <c r="MZ8" s="458"/>
      <c r="NA8" s="458"/>
      <c r="NB8" s="458"/>
      <c r="NC8" s="458"/>
      <c r="ND8" s="458"/>
      <c r="NE8" s="458"/>
      <c r="NF8" s="458"/>
      <c r="NG8" s="458"/>
      <c r="NH8" s="458"/>
      <c r="NI8" s="458"/>
      <c r="NJ8" s="458"/>
      <c r="NK8" s="458"/>
      <c r="NL8" s="458"/>
      <c r="NM8" s="458"/>
      <c r="NN8" s="458"/>
      <c r="NO8" s="458"/>
      <c r="NP8" s="458"/>
      <c r="NQ8" s="458"/>
      <c r="NR8" s="458"/>
      <c r="NS8" s="458"/>
      <c r="NT8" s="458"/>
      <c r="NU8" s="458"/>
      <c r="NV8" s="458"/>
      <c r="NW8" s="458"/>
      <c r="NX8" s="458"/>
      <c r="NY8" s="458"/>
      <c r="NZ8" s="458"/>
      <c r="OA8" s="458"/>
      <c r="OB8" s="458"/>
      <c r="OC8" s="458"/>
      <c r="OD8" s="458"/>
      <c r="OE8" s="458"/>
      <c r="OF8" s="458"/>
      <c r="OG8" s="458"/>
      <c r="OH8" s="458"/>
      <c r="OI8" s="458"/>
      <c r="OJ8" s="458"/>
      <c r="OK8" s="458"/>
      <c r="OL8" s="458"/>
      <c r="OM8" s="458"/>
      <c r="ON8" s="458"/>
      <c r="OO8" s="458"/>
      <c r="OP8" s="458"/>
      <c r="OQ8" s="458"/>
      <c r="OR8" s="458"/>
      <c r="OS8" s="458"/>
      <c r="OT8" s="458"/>
      <c r="OU8" s="458"/>
      <c r="OV8" s="458"/>
      <c r="OW8" s="458"/>
      <c r="OX8" s="458"/>
      <c r="OY8" s="458"/>
      <c r="OZ8" s="458"/>
      <c r="PA8" s="458"/>
      <c r="PB8" s="458"/>
      <c r="PC8" s="458"/>
      <c r="PD8" s="458"/>
      <c r="PE8" s="458"/>
      <c r="PF8" s="458"/>
      <c r="PG8" s="458"/>
      <c r="PH8" s="458"/>
      <c r="PI8" s="458"/>
      <c r="PJ8" s="458"/>
      <c r="PK8" s="458"/>
      <c r="PL8" s="458"/>
      <c r="PM8" s="458"/>
      <c r="PN8" s="458"/>
      <c r="PO8" s="458"/>
      <c r="PP8" s="458"/>
      <c r="PQ8" s="458"/>
      <c r="PR8" s="458"/>
      <c r="PS8" s="458"/>
      <c r="PT8" s="458"/>
      <c r="PU8" s="458"/>
      <c r="PV8" s="458"/>
      <c r="PW8" s="458"/>
      <c r="PX8" s="458"/>
      <c r="PY8" s="458"/>
      <c r="PZ8" s="458"/>
      <c r="QA8" s="458"/>
      <c r="QB8" s="458"/>
      <c r="QC8" s="458"/>
      <c r="QD8" s="458"/>
      <c r="QE8" s="458"/>
      <c r="QF8" s="458"/>
      <c r="QG8" s="458"/>
      <c r="QH8" s="458"/>
      <c r="QI8" s="458"/>
      <c r="QJ8" s="458"/>
      <c r="QK8" s="458"/>
      <c r="QL8" s="458"/>
      <c r="QM8" s="458"/>
      <c r="QN8" s="458"/>
      <c r="QO8" s="458"/>
      <c r="QP8" s="458"/>
      <c r="QQ8" s="458"/>
      <c r="QR8" s="458"/>
      <c r="QS8" s="458"/>
      <c r="QT8" s="458"/>
      <c r="QU8" s="458"/>
      <c r="QV8" s="458"/>
      <c r="QW8" s="458"/>
      <c r="QX8" s="458"/>
      <c r="QY8" s="458"/>
      <c r="QZ8" s="458"/>
      <c r="RA8" s="458"/>
      <c r="RB8" s="458"/>
      <c r="RC8" s="458"/>
      <c r="RD8" s="458"/>
      <c r="RE8" s="458"/>
      <c r="RF8" s="458"/>
      <c r="RG8" s="458"/>
      <c r="RH8" s="458"/>
      <c r="RI8" s="458"/>
      <c r="RJ8" s="458"/>
      <c r="RK8" s="458"/>
      <c r="RL8" s="458"/>
      <c r="RM8" s="458"/>
      <c r="RN8" s="458"/>
      <c r="RO8" s="458"/>
      <c r="RP8" s="458"/>
      <c r="RQ8" s="458"/>
      <c r="RR8" s="458"/>
      <c r="RS8" s="458"/>
      <c r="RT8" s="458"/>
      <c r="RU8" s="458"/>
      <c r="RV8" s="458"/>
      <c r="RW8" s="458"/>
      <c r="RX8" s="458"/>
      <c r="RY8" s="458"/>
      <c r="RZ8" s="458"/>
      <c r="SA8" s="458"/>
      <c r="SB8" s="458"/>
      <c r="SC8" s="458"/>
      <c r="SD8" s="458"/>
      <c r="SE8" s="458"/>
      <c r="SF8" s="458"/>
      <c r="SG8" s="458"/>
      <c r="SH8" s="458"/>
      <c r="SI8" s="458"/>
      <c r="SJ8" s="458"/>
      <c r="SK8" s="458"/>
      <c r="SL8" s="458"/>
      <c r="SM8" s="458"/>
      <c r="SN8" s="458"/>
      <c r="SO8" s="458"/>
      <c r="SP8" s="458"/>
      <c r="SQ8" s="458"/>
      <c r="SR8" s="458"/>
      <c r="SS8" s="458"/>
      <c r="ST8" s="458"/>
      <c r="SU8" s="458"/>
      <c r="SV8" s="458"/>
      <c r="SW8" s="458"/>
      <c r="SX8" s="458"/>
      <c r="SY8" s="458"/>
      <c r="SZ8" s="458"/>
      <c r="TA8" s="458"/>
      <c r="TB8" s="458"/>
      <c r="TC8" s="458"/>
      <c r="TD8" s="458"/>
      <c r="TE8" s="458"/>
      <c r="TF8" s="458"/>
      <c r="TG8" s="458"/>
      <c r="TH8" s="458"/>
      <c r="TI8" s="458"/>
      <c r="TJ8" s="458"/>
      <c r="TK8" s="458"/>
      <c r="TL8" s="458"/>
      <c r="TM8" s="458"/>
      <c r="TN8" s="458"/>
      <c r="TO8" s="458"/>
      <c r="TP8" s="458"/>
      <c r="TQ8" s="458"/>
      <c r="TR8" s="458"/>
      <c r="TS8" s="458"/>
      <c r="TT8" s="458"/>
      <c r="TU8" s="458"/>
      <c r="TV8" s="458"/>
      <c r="TW8" s="458"/>
      <c r="TX8" s="458"/>
      <c r="TY8" s="458"/>
      <c r="TZ8" s="458"/>
      <c r="UA8" s="458"/>
      <c r="UB8" s="458"/>
      <c r="UC8" s="458"/>
      <c r="UD8" s="458"/>
      <c r="UE8" s="458"/>
      <c r="UF8" s="458"/>
      <c r="UG8" s="458"/>
      <c r="UH8" s="458"/>
      <c r="UI8" s="458"/>
      <c r="UJ8" s="458"/>
      <c r="UK8" s="458"/>
      <c r="UL8" s="458"/>
      <c r="UM8" s="458"/>
      <c r="UN8" s="458"/>
      <c r="UO8" s="458"/>
      <c r="UP8" s="458"/>
      <c r="UQ8" s="458"/>
      <c r="UR8" s="458"/>
      <c r="US8" s="458"/>
      <c r="UT8" s="458"/>
      <c r="UU8" s="458"/>
      <c r="UV8" s="458"/>
      <c r="UW8" s="458"/>
      <c r="UX8" s="458"/>
      <c r="UY8" s="458"/>
      <c r="UZ8" s="458"/>
      <c r="VA8" s="458"/>
      <c r="VB8" s="458"/>
      <c r="VC8" s="458"/>
      <c r="VD8" s="458"/>
      <c r="VE8" s="458"/>
      <c r="VF8" s="458"/>
      <c r="VG8" s="458"/>
      <c r="VH8" s="458"/>
      <c r="VI8" s="458"/>
      <c r="VJ8" s="458"/>
      <c r="VK8" s="458"/>
      <c r="VL8" s="458"/>
      <c r="VM8" s="458"/>
      <c r="VN8" s="458"/>
      <c r="VO8" s="458"/>
      <c r="VP8" s="458"/>
      <c r="VQ8" s="458"/>
      <c r="VR8" s="458"/>
      <c r="VS8" s="458"/>
      <c r="VT8" s="458"/>
      <c r="VU8" s="458"/>
      <c r="VV8" s="458"/>
      <c r="VW8" s="458"/>
      <c r="VX8" s="458"/>
      <c r="VY8" s="458"/>
      <c r="VZ8" s="458"/>
      <c r="WA8" s="458"/>
      <c r="WB8" s="458"/>
      <c r="WC8" s="458"/>
      <c r="WD8" s="458"/>
      <c r="WE8" s="458"/>
      <c r="WF8" s="458"/>
      <c r="WG8" s="458"/>
      <c r="WH8" s="458"/>
      <c r="WI8" s="458"/>
      <c r="WJ8" s="458"/>
      <c r="WK8" s="458"/>
      <c r="WL8" s="458"/>
      <c r="WM8" s="458"/>
      <c r="WN8" s="458"/>
      <c r="WO8" s="458"/>
      <c r="WP8" s="458"/>
      <c r="WQ8" s="458"/>
      <c r="WR8" s="458"/>
      <c r="WS8" s="458"/>
      <c r="WT8" s="458"/>
      <c r="WU8" s="458"/>
      <c r="WV8" s="458"/>
      <c r="WW8" s="458"/>
      <c r="WX8" s="458"/>
      <c r="WY8" s="458"/>
      <c r="WZ8" s="458"/>
      <c r="XA8" s="458"/>
      <c r="XB8" s="458"/>
      <c r="XC8" s="458"/>
      <c r="XD8" s="458"/>
      <c r="XE8" s="458"/>
      <c r="XF8" s="458"/>
      <c r="XG8" s="458"/>
      <c r="XH8" s="458"/>
      <c r="XI8" s="458"/>
      <c r="XJ8" s="458"/>
      <c r="XK8" s="458"/>
      <c r="XL8" s="458"/>
      <c r="XM8" s="458"/>
      <c r="XN8" s="458"/>
      <c r="XO8" s="458"/>
      <c r="XP8" s="458"/>
      <c r="XQ8" s="458"/>
      <c r="XR8" s="458"/>
      <c r="XS8" s="458"/>
      <c r="XT8" s="458"/>
      <c r="XU8" s="458"/>
      <c r="XV8" s="458"/>
      <c r="XW8" s="458"/>
      <c r="XX8" s="458"/>
      <c r="XY8" s="458"/>
      <c r="XZ8" s="458"/>
      <c r="YA8" s="458"/>
      <c r="YB8" s="458"/>
      <c r="YC8" s="458"/>
      <c r="YD8" s="458"/>
      <c r="YE8" s="458"/>
      <c r="YF8" s="458"/>
      <c r="YG8" s="458"/>
      <c r="YH8" s="458"/>
      <c r="YI8" s="458"/>
      <c r="YJ8" s="458"/>
      <c r="YK8" s="458"/>
      <c r="YL8" s="458"/>
      <c r="YM8" s="458"/>
      <c r="YN8" s="458"/>
      <c r="YO8" s="458"/>
      <c r="YP8" s="458"/>
      <c r="YQ8" s="458"/>
      <c r="YR8" s="458"/>
      <c r="YS8" s="458"/>
      <c r="YT8" s="458"/>
      <c r="YU8" s="458"/>
      <c r="YV8" s="458"/>
      <c r="YW8" s="458"/>
      <c r="YX8" s="458"/>
      <c r="YY8" s="458"/>
      <c r="YZ8" s="458"/>
      <c r="ZA8" s="458"/>
      <c r="ZB8" s="458"/>
      <c r="ZC8" s="458"/>
      <c r="ZD8" s="458"/>
      <c r="ZE8" s="458"/>
      <c r="ZF8" s="458"/>
      <c r="ZG8" s="458"/>
      <c r="ZH8" s="458"/>
      <c r="ZI8" s="458"/>
      <c r="ZJ8" s="458"/>
      <c r="ZK8" s="458"/>
      <c r="ZL8" s="458"/>
      <c r="ZM8" s="458"/>
      <c r="ZN8" s="458"/>
      <c r="ZO8" s="458"/>
      <c r="ZP8" s="458"/>
      <c r="ZQ8" s="458"/>
      <c r="ZR8" s="458"/>
      <c r="ZS8" s="458"/>
      <c r="ZT8" s="458"/>
      <c r="ZU8" s="458"/>
      <c r="ZV8" s="458"/>
      <c r="ZW8" s="458"/>
      <c r="ZX8" s="458"/>
      <c r="ZY8" s="458"/>
      <c r="ZZ8" s="458"/>
      <c r="AAA8" s="458"/>
      <c r="AAB8" s="458"/>
      <c r="AAC8" s="458"/>
      <c r="AAD8" s="458"/>
      <c r="AAE8" s="458"/>
      <c r="AAF8" s="458"/>
      <c r="AAG8" s="458"/>
      <c r="AAH8" s="458"/>
      <c r="AAI8" s="458"/>
      <c r="AAJ8" s="458"/>
      <c r="AAK8" s="458"/>
      <c r="AAL8" s="458"/>
      <c r="AAM8" s="458"/>
      <c r="AAN8" s="458"/>
      <c r="AAO8" s="458"/>
      <c r="AAP8" s="458"/>
      <c r="AAQ8" s="458"/>
      <c r="AAR8" s="458"/>
      <c r="AAS8" s="458"/>
      <c r="AAT8" s="458"/>
      <c r="AAU8" s="458"/>
      <c r="AAV8" s="458"/>
      <c r="AAW8" s="458"/>
      <c r="AAX8" s="458"/>
      <c r="AAY8" s="458"/>
      <c r="AAZ8" s="458"/>
      <c r="ABA8" s="458"/>
      <c r="ABB8" s="458"/>
      <c r="ABC8" s="458"/>
      <c r="ABD8" s="458"/>
      <c r="ABE8" s="458"/>
      <c r="ABF8" s="458"/>
      <c r="ABG8" s="458"/>
      <c r="ABH8" s="458"/>
      <c r="ABI8" s="458"/>
      <c r="ABJ8" s="458"/>
      <c r="ABK8" s="458"/>
      <c r="ABL8" s="458"/>
      <c r="ABM8" s="458"/>
      <c r="ABN8" s="458"/>
      <c r="ABO8" s="458"/>
      <c r="ABP8" s="458"/>
      <c r="ABQ8" s="458"/>
      <c r="ABR8" s="458"/>
      <c r="ABS8" s="458"/>
      <c r="ABT8" s="458"/>
      <c r="ABU8" s="458"/>
      <c r="ABV8" s="458"/>
      <c r="ABW8" s="458"/>
      <c r="ABX8" s="458"/>
      <c r="ABY8" s="458"/>
      <c r="ABZ8" s="458"/>
      <c r="ACA8" s="458"/>
      <c r="ACB8" s="458"/>
      <c r="ACC8" s="458"/>
      <c r="ACD8" s="458"/>
      <c r="ACE8" s="458"/>
      <c r="ACF8" s="458"/>
      <c r="ACG8" s="458"/>
      <c r="ACH8" s="458"/>
      <c r="ACI8" s="458"/>
      <c r="ACJ8" s="458"/>
      <c r="ACK8" s="458"/>
      <c r="ACL8" s="458"/>
      <c r="ACM8" s="458"/>
      <c r="ACN8" s="458"/>
      <c r="ACO8" s="458"/>
      <c r="ACP8" s="458"/>
      <c r="ACQ8" s="458"/>
      <c r="ACR8" s="458"/>
      <c r="ACS8" s="458"/>
      <c r="ACT8" s="458"/>
      <c r="ACU8" s="458"/>
      <c r="ACV8" s="458"/>
      <c r="ACW8" s="458"/>
      <c r="ACX8" s="458"/>
      <c r="ACY8" s="458"/>
      <c r="ACZ8" s="458"/>
      <c r="ADA8" s="458"/>
      <c r="ADB8" s="458"/>
      <c r="ADC8" s="458"/>
      <c r="ADD8" s="458"/>
      <c r="ADE8" s="458"/>
      <c r="ADF8" s="458"/>
      <c r="ADG8" s="458"/>
      <c r="ADH8" s="458"/>
      <c r="ADI8" s="458"/>
      <c r="ADJ8" s="458"/>
      <c r="ADK8" s="458"/>
      <c r="ADL8" s="458"/>
      <c r="ADM8" s="458"/>
      <c r="ADN8" s="458"/>
      <c r="ADO8" s="458"/>
      <c r="ADP8" s="458"/>
      <c r="ADQ8" s="458"/>
      <c r="ADR8" s="458"/>
      <c r="ADS8" s="458"/>
      <c r="ADT8" s="458"/>
      <c r="ADU8" s="458"/>
      <c r="ADV8" s="458"/>
      <c r="ADW8" s="458"/>
      <c r="ADX8" s="458"/>
      <c r="ADY8" s="458"/>
      <c r="ADZ8" s="458"/>
      <c r="AEA8" s="458"/>
      <c r="AEB8" s="458"/>
      <c r="AEC8" s="458"/>
      <c r="AED8" s="458"/>
      <c r="AEE8" s="458"/>
      <c r="AEF8" s="458"/>
      <c r="AEG8" s="458"/>
      <c r="AEH8" s="458"/>
      <c r="AEI8" s="458"/>
      <c r="AEJ8" s="458"/>
      <c r="AEK8" s="458"/>
      <c r="AEL8" s="458"/>
      <c r="AEM8" s="458"/>
      <c r="AEN8" s="458"/>
      <c r="AEO8" s="458"/>
      <c r="AEP8" s="458"/>
      <c r="AEQ8" s="458"/>
      <c r="AER8" s="458"/>
      <c r="AES8" s="458"/>
      <c r="AET8" s="458"/>
      <c r="AEU8" s="458"/>
      <c r="AEV8" s="458"/>
      <c r="AEW8" s="458"/>
      <c r="AEX8" s="458"/>
      <c r="AEY8" s="458"/>
      <c r="AEZ8" s="458"/>
      <c r="AFA8" s="458"/>
      <c r="AFB8" s="458"/>
      <c r="AFC8" s="458"/>
      <c r="AFD8" s="458"/>
      <c r="AFE8" s="458"/>
      <c r="AFF8" s="458"/>
      <c r="AFG8" s="458"/>
      <c r="AFH8" s="458"/>
      <c r="AFI8" s="458"/>
      <c r="AFJ8" s="458"/>
      <c r="AFK8" s="458"/>
      <c r="AFL8" s="458"/>
      <c r="AFM8" s="458"/>
      <c r="AFN8" s="458"/>
      <c r="AFO8" s="458"/>
      <c r="AFP8" s="458"/>
      <c r="AFQ8" s="458"/>
      <c r="AFR8" s="458"/>
      <c r="AFS8" s="458"/>
      <c r="AFT8" s="458"/>
      <c r="AFU8" s="458"/>
      <c r="AFV8" s="458"/>
      <c r="AFW8" s="458"/>
      <c r="AFX8" s="458"/>
      <c r="AFY8" s="458"/>
      <c r="AFZ8" s="458"/>
      <c r="AGA8" s="458"/>
      <c r="AGB8" s="458"/>
      <c r="AGC8" s="458"/>
      <c r="AGD8" s="458"/>
      <c r="AGE8" s="458"/>
      <c r="AGF8" s="458"/>
      <c r="AGG8" s="458"/>
      <c r="AGH8" s="458"/>
      <c r="AGI8" s="458"/>
      <c r="AGJ8" s="458"/>
      <c r="AGK8" s="458"/>
      <c r="AGL8" s="458"/>
      <c r="AGM8" s="458"/>
      <c r="AGN8" s="458"/>
      <c r="AGO8" s="458"/>
      <c r="AGP8" s="458"/>
      <c r="AGQ8" s="458"/>
      <c r="AGR8" s="458"/>
      <c r="AGS8" s="458"/>
      <c r="AGT8" s="458"/>
      <c r="AGU8" s="458"/>
      <c r="AGV8" s="458"/>
      <c r="AGW8" s="458"/>
      <c r="AGX8" s="458"/>
      <c r="AGY8" s="458"/>
      <c r="AGZ8" s="458"/>
      <c r="AHA8" s="458"/>
      <c r="AHB8" s="458"/>
      <c r="AHC8" s="458"/>
      <c r="AHD8" s="458"/>
      <c r="AHE8" s="458"/>
      <c r="AHF8" s="458"/>
      <c r="AHG8" s="458"/>
      <c r="AHH8" s="458"/>
      <c r="AHI8" s="458"/>
      <c r="AHJ8" s="458"/>
      <c r="AHK8" s="458"/>
      <c r="AHL8" s="458"/>
      <c r="AHM8" s="458"/>
      <c r="AHN8" s="458"/>
      <c r="AHO8" s="458"/>
      <c r="AHP8" s="458"/>
      <c r="AHQ8" s="458"/>
      <c r="AHR8" s="458"/>
      <c r="AHS8" s="458"/>
      <c r="AHT8" s="458"/>
      <c r="AHU8" s="458"/>
      <c r="AHV8" s="458"/>
      <c r="AHW8" s="458"/>
      <c r="AHX8" s="458"/>
      <c r="AHY8" s="458"/>
      <c r="AHZ8" s="458"/>
      <c r="AIA8" s="458"/>
      <c r="AIB8" s="458"/>
      <c r="AIC8" s="458"/>
      <c r="AID8" s="458"/>
      <c r="AIE8" s="458"/>
      <c r="AIF8" s="458"/>
      <c r="AIG8" s="458"/>
      <c r="AIH8" s="458"/>
      <c r="AII8" s="458"/>
      <c r="AIJ8" s="458"/>
      <c r="AIK8" s="458"/>
      <c r="AIL8" s="458"/>
      <c r="AIM8" s="458"/>
      <c r="AIN8" s="458"/>
      <c r="AIO8" s="458"/>
      <c r="AIP8" s="458"/>
      <c r="AIQ8" s="458"/>
      <c r="AIR8" s="458"/>
      <c r="AIS8" s="458"/>
      <c r="AIT8" s="458"/>
      <c r="AIU8" s="458"/>
      <c r="AIV8" s="458"/>
      <c r="AIW8" s="458"/>
      <c r="AIX8" s="458"/>
      <c r="AIY8" s="458"/>
      <c r="AIZ8" s="458"/>
      <c r="AJA8" s="458"/>
      <c r="AJB8" s="458"/>
      <c r="AJC8" s="458"/>
      <c r="AJD8" s="458"/>
      <c r="AJE8" s="458"/>
      <c r="AJF8" s="458"/>
      <c r="AJG8" s="458"/>
      <c r="AJH8" s="458"/>
      <c r="AJI8" s="458"/>
      <c r="AJJ8" s="458"/>
      <c r="AJK8" s="458"/>
      <c r="AJL8" s="458"/>
      <c r="AJM8" s="458"/>
      <c r="AJN8" s="458"/>
      <c r="AJO8" s="458"/>
      <c r="AJP8" s="458"/>
      <c r="AJQ8" s="458"/>
      <c r="AJR8" s="458"/>
      <c r="AJS8" s="458"/>
      <c r="AJT8" s="458"/>
      <c r="AJU8" s="458"/>
      <c r="AJV8" s="458"/>
      <c r="AJW8" s="458"/>
      <c r="AJX8" s="458"/>
      <c r="AJY8" s="458"/>
      <c r="AJZ8" s="458"/>
      <c r="AKA8" s="458"/>
      <c r="AKB8" s="458"/>
      <c r="AKC8" s="458"/>
      <c r="AKD8" s="458"/>
      <c r="AKE8" s="458"/>
      <c r="AKF8" s="458"/>
      <c r="AKG8" s="458"/>
      <c r="AKH8" s="458"/>
      <c r="AKI8" s="458"/>
      <c r="AKJ8" s="458"/>
      <c r="AKK8" s="458"/>
      <c r="AKL8" s="458"/>
      <c r="AKM8" s="458"/>
      <c r="AKN8" s="458"/>
      <c r="AKO8" s="458"/>
      <c r="AKP8" s="458"/>
      <c r="AKQ8" s="458"/>
      <c r="AKR8" s="458"/>
      <c r="AKS8" s="458"/>
      <c r="AKT8" s="458"/>
      <c r="AKU8" s="458"/>
      <c r="AKV8" s="458"/>
      <c r="AKW8" s="458"/>
      <c r="AKX8" s="458"/>
      <c r="AKY8" s="458"/>
      <c r="AKZ8" s="458"/>
      <c r="ALA8" s="458"/>
      <c r="ALB8" s="458"/>
      <c r="ALC8" s="458"/>
      <c r="ALD8" s="458"/>
      <c r="ALE8" s="458"/>
      <c r="ALF8" s="458"/>
      <c r="ALG8" s="458"/>
      <c r="ALH8" s="458"/>
      <c r="ALI8" s="458"/>
      <c r="ALJ8" s="458"/>
      <c r="ALK8" s="458"/>
      <c r="ALL8" s="458"/>
      <c r="ALM8" s="458"/>
      <c r="ALN8" s="458"/>
      <c r="ALO8" s="458"/>
      <c r="ALP8" s="458"/>
      <c r="ALQ8" s="458"/>
      <c r="ALR8" s="458"/>
      <c r="ALS8" s="458"/>
      <c r="ALT8" s="458"/>
      <c r="ALU8" s="458"/>
      <c r="ALV8" s="458"/>
      <c r="ALW8" s="458"/>
      <c r="ALX8" s="458"/>
      <c r="ALY8" s="458"/>
      <c r="ALZ8" s="458"/>
      <c r="AMA8" s="458"/>
      <c r="AMB8" s="458"/>
      <c r="AMC8" s="458"/>
      <c r="AMD8" s="458"/>
      <c r="AME8" s="458"/>
      <c r="AMF8" s="458"/>
      <c r="AMG8" s="458"/>
      <c r="AMH8" s="458"/>
      <c r="AMI8" s="458"/>
      <c r="AMJ8" s="458"/>
      <c r="AMK8" s="458"/>
      <c r="AML8" s="458"/>
    </row>
    <row r="9" spans="1:1026" s="114" customFormat="1" ht="62.25" customHeight="1" x14ac:dyDescent="0.3">
      <c r="A9" s="468" t="s">
        <v>205</v>
      </c>
      <c r="B9" s="468" t="s">
        <v>1111</v>
      </c>
      <c r="C9" s="132">
        <v>1</v>
      </c>
      <c r="D9" s="293"/>
      <c r="E9" s="293"/>
      <c r="F9" s="132"/>
      <c r="G9" s="293"/>
      <c r="H9" s="293"/>
      <c r="I9" s="132"/>
      <c r="J9" s="293"/>
      <c r="K9" s="293"/>
      <c r="L9" s="132">
        <v>1</v>
      </c>
      <c r="M9" s="293"/>
      <c r="N9" s="293"/>
      <c r="O9" s="132"/>
      <c r="P9" s="293"/>
      <c r="Q9" s="293"/>
      <c r="R9" s="132"/>
      <c r="S9" s="293"/>
      <c r="T9" s="297"/>
      <c r="U9" s="282" t="s">
        <v>1112</v>
      </c>
      <c r="V9" s="280">
        <f t="shared" ref="V9:X9" si="0">C9+F9+I9+L9+O9+R9</f>
        <v>2</v>
      </c>
      <c r="W9" s="133">
        <f t="shared" si="0"/>
        <v>0</v>
      </c>
      <c r="X9" s="133">
        <f t="shared" si="0"/>
        <v>0</v>
      </c>
      <c r="Y9" s="294" t="s">
        <v>1113</v>
      </c>
    </row>
    <row r="10" spans="1:1026" x14ac:dyDescent="0.3">
      <c r="A10" s="277" t="s">
        <v>244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8"/>
      <c r="Q10" s="138"/>
      <c r="R10" s="139"/>
      <c r="S10" s="140"/>
      <c r="T10" s="141"/>
      <c r="U10" s="141"/>
      <c r="V10" s="142"/>
      <c r="W10" s="143"/>
      <c r="X10" s="144"/>
      <c r="Y10" s="145"/>
    </row>
    <row r="11" spans="1:1026" x14ac:dyDescent="0.3">
      <c r="A11" s="312"/>
      <c r="B11" s="312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313"/>
      <c r="U11" s="296"/>
      <c r="V11" s="314">
        <f>C11+F11+I11+L11+O11+R11</f>
        <v>0</v>
      </c>
      <c r="W11" s="315">
        <f t="shared" ref="W11:W18" si="1">D11+G11+J11+M11+P11+S11</f>
        <v>0</v>
      </c>
      <c r="X11" s="316">
        <f t="shared" ref="X11:X18" si="2">E11+H11+K11+N11+Q11+T11</f>
        <v>0</v>
      </c>
      <c r="Y11" s="299"/>
    </row>
    <row r="12" spans="1:1026" x14ac:dyDescent="0.3">
      <c r="A12" s="312"/>
      <c r="B12" s="312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313"/>
      <c r="U12" s="296"/>
      <c r="V12" s="314">
        <f t="shared" ref="V12:V18" si="3">C12+F12+I12+L12+O12+R12</f>
        <v>0</v>
      </c>
      <c r="W12" s="315">
        <f t="shared" si="1"/>
        <v>0</v>
      </c>
      <c r="X12" s="316">
        <f t="shared" si="2"/>
        <v>0</v>
      </c>
      <c r="Y12" s="299"/>
    </row>
    <row r="13" spans="1:1026" x14ac:dyDescent="0.3">
      <c r="A13" s="312"/>
      <c r="B13" s="312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313"/>
      <c r="U13" s="296"/>
      <c r="V13" s="314">
        <f t="shared" si="3"/>
        <v>0</v>
      </c>
      <c r="W13" s="315">
        <f t="shared" si="1"/>
        <v>0</v>
      </c>
      <c r="X13" s="316">
        <f t="shared" si="2"/>
        <v>0</v>
      </c>
      <c r="Y13" s="299"/>
    </row>
    <row r="14" spans="1:1026" x14ac:dyDescent="0.3">
      <c r="A14" s="312"/>
      <c r="B14" s="312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313"/>
      <c r="U14" s="296"/>
      <c r="V14" s="314">
        <f t="shared" si="3"/>
        <v>0</v>
      </c>
      <c r="W14" s="315">
        <f t="shared" si="1"/>
        <v>0</v>
      </c>
      <c r="X14" s="316">
        <f t="shared" si="2"/>
        <v>0</v>
      </c>
      <c r="Y14" s="299"/>
    </row>
    <row r="15" spans="1:1026" x14ac:dyDescent="0.3">
      <c r="A15" s="312"/>
      <c r="B15" s="312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313"/>
      <c r="U15" s="296"/>
      <c r="V15" s="314">
        <f t="shared" si="3"/>
        <v>0</v>
      </c>
      <c r="W15" s="315">
        <f t="shared" si="1"/>
        <v>0</v>
      </c>
      <c r="X15" s="316">
        <f t="shared" si="2"/>
        <v>0</v>
      </c>
      <c r="Y15" s="299"/>
    </row>
    <row r="16" spans="1:1026" x14ac:dyDescent="0.3">
      <c r="A16" s="312"/>
      <c r="B16" s="312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313"/>
      <c r="U16" s="296"/>
      <c r="V16" s="314">
        <f t="shared" si="3"/>
        <v>0</v>
      </c>
      <c r="W16" s="315">
        <f t="shared" si="1"/>
        <v>0</v>
      </c>
      <c r="X16" s="316">
        <f t="shared" si="2"/>
        <v>0</v>
      </c>
      <c r="Y16" s="299"/>
    </row>
    <row r="17" spans="1:25" x14ac:dyDescent="0.3">
      <c r="A17" s="312"/>
      <c r="B17" s="312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313"/>
      <c r="U17" s="296"/>
      <c r="V17" s="314">
        <f t="shared" si="3"/>
        <v>0</v>
      </c>
      <c r="W17" s="315">
        <f t="shared" si="1"/>
        <v>0</v>
      </c>
      <c r="X17" s="316">
        <f t="shared" si="2"/>
        <v>0</v>
      </c>
      <c r="Y17" s="299"/>
    </row>
    <row r="18" spans="1:25" x14ac:dyDescent="0.3">
      <c r="A18" s="312"/>
      <c r="B18" s="312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313"/>
      <c r="U18" s="296"/>
      <c r="V18" s="317">
        <f t="shared" si="3"/>
        <v>0</v>
      </c>
      <c r="W18" s="318">
        <f t="shared" si="1"/>
        <v>0</v>
      </c>
      <c r="X18" s="319">
        <f t="shared" si="2"/>
        <v>0</v>
      </c>
      <c r="Y18" s="299"/>
    </row>
  </sheetData>
  <mergeCells count="10">
    <mergeCell ref="A2:Y2"/>
    <mergeCell ref="A4:M4"/>
    <mergeCell ref="C6:E6"/>
    <mergeCell ref="F6:H6"/>
    <mergeCell ref="I6:K6"/>
    <mergeCell ref="L6:N6"/>
    <mergeCell ref="O6:Q6"/>
    <mergeCell ref="R6:T6"/>
    <mergeCell ref="V6:X6"/>
    <mergeCell ref="Y6:Y7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 r:id="rId1"/>
  <headerFooter>
    <oddHeader>&amp;L&amp;"Segoe UI,Bold"&amp;14&amp;A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L22"/>
  <sheetViews>
    <sheetView topLeftCell="C4" zoomScaleNormal="100" zoomScalePageLayoutView="60" workbookViewId="0">
      <selection activeCell="Y11" sqref="Y11"/>
    </sheetView>
  </sheetViews>
  <sheetFormatPr defaultRowHeight="16.5" x14ac:dyDescent="0.3"/>
  <cols>
    <col min="1" max="1" width="40.85546875" style="126" customWidth="1"/>
    <col min="2" max="2" width="84.42578125" style="127" bestFit="1" customWidth="1"/>
    <col min="3" max="5" width="13.5703125" style="3" customWidth="1"/>
    <col min="6" max="11" width="13.5703125" style="3" hidden="1" customWidth="1"/>
    <col min="12" max="14" width="13.5703125" style="3" customWidth="1"/>
    <col min="15" max="20" width="13.5703125" style="3" hidden="1" customWidth="1"/>
    <col min="21" max="21" width="18.85546875" style="3" bestFit="1" customWidth="1"/>
    <col min="22" max="24" width="11.42578125" style="3"/>
    <col min="25" max="25" width="74" style="3" customWidth="1"/>
    <col min="26" max="26" width="13.5703125" style="3" customWidth="1"/>
    <col min="27" max="27" width="11" style="3" customWidth="1"/>
    <col min="28" max="1026" width="8.5703125" style="3" customWidth="1"/>
  </cols>
  <sheetData>
    <row r="1" spans="1:35" ht="15.95" customHeight="1" x14ac:dyDescent="0.3">
      <c r="A1" s="128"/>
    </row>
    <row r="2" spans="1:35" s="5" customFormat="1" ht="36" customHeight="1" x14ac:dyDescent="0.6">
      <c r="A2" s="428" t="s">
        <v>245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"/>
      <c r="AA2" s="4"/>
      <c r="AB2" s="4"/>
      <c r="AC2" s="4"/>
    </row>
    <row r="3" spans="1:35" s="44" customFormat="1" ht="15.95" customHeight="1" x14ac:dyDescent="0.3">
      <c r="A3" s="126"/>
      <c r="B3" s="12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5" ht="87" customHeight="1" x14ac:dyDescent="0.3">
      <c r="A4" s="446" t="s">
        <v>246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30"/>
      <c r="AG4" s="130"/>
      <c r="AH4" s="130"/>
      <c r="AI4" s="130"/>
    </row>
    <row r="5" spans="1:35" ht="15.95" customHeight="1" x14ac:dyDescent="0.3"/>
    <row r="6" spans="1:35" ht="15.95" customHeight="1" x14ac:dyDescent="0.3">
      <c r="C6" s="447" t="s">
        <v>231</v>
      </c>
      <c r="D6" s="447"/>
      <c r="E6" s="447"/>
      <c r="F6" s="447" t="s">
        <v>232</v>
      </c>
      <c r="G6" s="447"/>
      <c r="H6" s="447"/>
      <c r="I6" s="447" t="s">
        <v>233</v>
      </c>
      <c r="J6" s="447"/>
      <c r="K6" s="447"/>
      <c r="L6" s="447" t="s">
        <v>196</v>
      </c>
      <c r="M6" s="447"/>
      <c r="N6" s="447"/>
      <c r="O6" s="447" t="s">
        <v>234</v>
      </c>
      <c r="P6" s="447"/>
      <c r="Q6" s="447"/>
      <c r="R6" s="448" t="s">
        <v>210</v>
      </c>
      <c r="S6" s="448"/>
      <c r="T6" s="448"/>
      <c r="U6" s="2"/>
      <c r="V6" s="449"/>
      <c r="W6" s="449"/>
      <c r="X6" s="449"/>
      <c r="Y6" s="445" t="s">
        <v>235</v>
      </c>
      <c r="Z6" s="131"/>
    </row>
    <row r="7" spans="1:35" ht="48" customHeight="1" x14ac:dyDescent="0.3">
      <c r="A7" s="10" t="s">
        <v>236</v>
      </c>
      <c r="B7" s="10" t="s">
        <v>247</v>
      </c>
      <c r="C7" s="10" t="s">
        <v>238</v>
      </c>
      <c r="D7" s="10" t="s">
        <v>239</v>
      </c>
      <c r="E7" s="10" t="s">
        <v>240</v>
      </c>
      <c r="F7" s="10" t="s">
        <v>238</v>
      </c>
      <c r="G7" s="10" t="s">
        <v>239</v>
      </c>
      <c r="H7" s="10" t="s">
        <v>240</v>
      </c>
      <c r="I7" s="10" t="s">
        <v>238</v>
      </c>
      <c r="J7" s="10" t="s">
        <v>239</v>
      </c>
      <c r="K7" s="10" t="s">
        <v>240</v>
      </c>
      <c r="L7" s="10" t="s">
        <v>238</v>
      </c>
      <c r="M7" s="10" t="s">
        <v>239</v>
      </c>
      <c r="N7" s="10" t="s">
        <v>240</v>
      </c>
      <c r="O7" s="10" t="s">
        <v>238</v>
      </c>
      <c r="P7" s="10" t="s">
        <v>239</v>
      </c>
      <c r="Q7" s="10" t="s">
        <v>240</v>
      </c>
      <c r="R7" s="10" t="s">
        <v>238</v>
      </c>
      <c r="S7" s="10" t="s">
        <v>239</v>
      </c>
      <c r="T7" s="34" t="s">
        <v>240</v>
      </c>
      <c r="U7" s="10" t="s">
        <v>241</v>
      </c>
      <c r="V7" s="283" t="s">
        <v>242</v>
      </c>
      <c r="W7" s="10" t="s">
        <v>239</v>
      </c>
      <c r="X7" s="34" t="s">
        <v>240</v>
      </c>
      <c r="Y7" s="445"/>
    </row>
    <row r="8" spans="1:35" s="114" customFormat="1" ht="54" customHeight="1" x14ac:dyDescent="0.3">
      <c r="A8" s="461" t="s">
        <v>209</v>
      </c>
      <c r="B8" s="306" t="s">
        <v>1117</v>
      </c>
      <c r="C8" s="132">
        <v>500</v>
      </c>
      <c r="D8" s="293"/>
      <c r="E8" s="293"/>
      <c r="F8" s="132"/>
      <c r="G8" s="293"/>
      <c r="H8" s="293"/>
      <c r="I8" s="132"/>
      <c r="J8" s="293"/>
      <c r="K8" s="293"/>
      <c r="L8" s="132">
        <v>500</v>
      </c>
      <c r="M8" s="293"/>
      <c r="N8" s="293"/>
      <c r="O8" s="132"/>
      <c r="P8" s="293"/>
      <c r="Q8" s="293"/>
      <c r="R8" s="307"/>
      <c r="S8" s="293"/>
      <c r="T8" s="297"/>
      <c r="U8" s="282" t="s">
        <v>1114</v>
      </c>
      <c r="V8" s="280">
        <f>C8+F8+I8+L8+O8+R8</f>
        <v>1000</v>
      </c>
      <c r="W8" s="133">
        <f>D8+G8+J8+M8+P8+S8</f>
        <v>0</v>
      </c>
      <c r="X8" s="133">
        <f>E8+H8+K8+N8+Q8+T8</f>
        <v>0</v>
      </c>
      <c r="Y8" s="332" t="s">
        <v>1115</v>
      </c>
    </row>
    <row r="9" spans="1:35" s="114" customFormat="1" ht="37.5" customHeight="1" x14ac:dyDescent="0.3">
      <c r="A9" s="468" t="s">
        <v>205</v>
      </c>
      <c r="B9" s="468" t="s">
        <v>1116</v>
      </c>
      <c r="C9" s="135">
        <v>1000</v>
      </c>
      <c r="D9" s="296"/>
      <c r="E9" s="296"/>
      <c r="F9" s="135"/>
      <c r="G9" s="296"/>
      <c r="H9" s="296"/>
      <c r="I9" s="135"/>
      <c r="J9" s="296"/>
      <c r="K9" s="296"/>
      <c r="L9" s="135">
        <v>1000</v>
      </c>
      <c r="M9" s="296"/>
      <c r="N9" s="296"/>
      <c r="O9" s="135"/>
      <c r="P9" s="296"/>
      <c r="Q9" s="296"/>
      <c r="R9" s="308"/>
      <c r="S9" s="296"/>
      <c r="T9" s="298"/>
      <c r="U9" s="282" t="s">
        <v>248</v>
      </c>
      <c r="V9" s="281">
        <f>C9+F9+I9+L9+O9+R9</f>
        <v>2000</v>
      </c>
      <c r="W9" s="136">
        <f>D9+G9+J9+M9+P9+S9</f>
        <v>0</v>
      </c>
      <c r="X9" s="136">
        <f>E9+H9+K9+N9+Q9+T9</f>
        <v>0</v>
      </c>
      <c r="Y9" s="333" t="s">
        <v>1118</v>
      </c>
    </row>
    <row r="10" spans="1:35" s="114" customFormat="1" ht="30" customHeight="1" x14ac:dyDescent="0.3">
      <c r="A10" s="306"/>
      <c r="B10" s="306"/>
      <c r="C10" s="135"/>
      <c r="D10" s="296"/>
      <c r="E10" s="296"/>
      <c r="F10" s="135"/>
      <c r="G10" s="296"/>
      <c r="H10" s="296"/>
      <c r="I10" s="135"/>
      <c r="J10" s="296"/>
      <c r="K10" s="296"/>
      <c r="L10" s="135"/>
      <c r="M10" s="296"/>
      <c r="N10" s="296"/>
      <c r="O10" s="135"/>
      <c r="P10" s="296"/>
      <c r="Q10" s="296"/>
      <c r="R10" s="308"/>
      <c r="S10" s="296"/>
      <c r="T10" s="298"/>
      <c r="U10" s="282"/>
      <c r="V10" s="281">
        <f t="shared" ref="V10:X13" si="0">C10+F10+I10+L10+O10+R10</f>
        <v>0</v>
      </c>
      <c r="W10" s="136">
        <f t="shared" si="0"/>
        <v>0</v>
      </c>
      <c r="X10" s="136">
        <f t="shared" si="0"/>
        <v>0</v>
      </c>
      <c r="Y10" s="299"/>
    </row>
    <row r="11" spans="1:35" s="114" customFormat="1" ht="30" customHeight="1" x14ac:dyDescent="0.3">
      <c r="A11" s="306"/>
      <c r="B11" s="306"/>
      <c r="C11" s="135"/>
      <c r="D11" s="296"/>
      <c r="E11" s="296"/>
      <c r="F11" s="135"/>
      <c r="G11" s="296"/>
      <c r="H11" s="296"/>
      <c r="I11" s="135"/>
      <c r="J11" s="296"/>
      <c r="K11" s="296"/>
      <c r="L11" s="135"/>
      <c r="M11" s="296"/>
      <c r="N11" s="296"/>
      <c r="O11" s="135"/>
      <c r="P11" s="296"/>
      <c r="Q11" s="296"/>
      <c r="R11" s="308"/>
      <c r="S11" s="296"/>
      <c r="T11" s="298"/>
      <c r="U11" s="282"/>
      <c r="V11" s="281">
        <f t="shared" si="0"/>
        <v>0</v>
      </c>
      <c r="W11" s="136">
        <f t="shared" si="0"/>
        <v>0</v>
      </c>
      <c r="X11" s="136">
        <f t="shared" si="0"/>
        <v>0</v>
      </c>
      <c r="Y11" s="299"/>
    </row>
    <row r="12" spans="1:35" s="114" customFormat="1" ht="30" customHeight="1" x14ac:dyDescent="0.3">
      <c r="A12" s="306"/>
      <c r="B12" s="306"/>
      <c r="C12" s="135"/>
      <c r="D12" s="296"/>
      <c r="E12" s="296"/>
      <c r="F12" s="135"/>
      <c r="G12" s="296"/>
      <c r="H12" s="296"/>
      <c r="I12" s="135"/>
      <c r="J12" s="296"/>
      <c r="K12" s="296"/>
      <c r="L12" s="135"/>
      <c r="M12" s="296"/>
      <c r="N12" s="296"/>
      <c r="O12" s="135"/>
      <c r="P12" s="296"/>
      <c r="Q12" s="296"/>
      <c r="R12" s="308"/>
      <c r="S12" s="296"/>
      <c r="T12" s="298"/>
      <c r="U12" s="282"/>
      <c r="V12" s="281">
        <f t="shared" si="0"/>
        <v>0</v>
      </c>
      <c r="W12" s="136">
        <f t="shared" si="0"/>
        <v>0</v>
      </c>
      <c r="X12" s="136">
        <f t="shared" si="0"/>
        <v>0</v>
      </c>
      <c r="Y12" s="299"/>
    </row>
    <row r="13" spans="1:35" s="114" customFormat="1" ht="30" customHeight="1" x14ac:dyDescent="0.3">
      <c r="A13" s="306"/>
      <c r="B13" s="306"/>
      <c r="C13" s="135"/>
      <c r="D13" s="296"/>
      <c r="E13" s="296"/>
      <c r="F13" s="135"/>
      <c r="G13" s="296"/>
      <c r="H13" s="296"/>
      <c r="I13" s="135"/>
      <c r="J13" s="296"/>
      <c r="K13" s="296"/>
      <c r="L13" s="135"/>
      <c r="M13" s="296"/>
      <c r="N13" s="296"/>
      <c r="O13" s="135"/>
      <c r="P13" s="296"/>
      <c r="Q13" s="296"/>
      <c r="R13" s="308"/>
      <c r="S13" s="296"/>
      <c r="T13" s="298"/>
      <c r="U13" s="282"/>
      <c r="V13" s="281">
        <f t="shared" si="0"/>
        <v>0</v>
      </c>
      <c r="W13" s="136">
        <f t="shared" si="0"/>
        <v>0</v>
      </c>
      <c r="X13" s="136">
        <f t="shared" si="0"/>
        <v>0</v>
      </c>
      <c r="Y13" s="299"/>
    </row>
    <row r="14" spans="1:35" x14ac:dyDescent="0.3">
      <c r="A14" s="277" t="s">
        <v>244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  <c r="Q14" s="138"/>
      <c r="R14" s="139"/>
      <c r="S14" s="140"/>
      <c r="T14" s="141"/>
      <c r="U14" s="141"/>
      <c r="V14" s="142"/>
      <c r="W14" s="143"/>
      <c r="X14" s="144"/>
      <c r="Y14" s="300"/>
    </row>
    <row r="15" spans="1:35" x14ac:dyDescent="0.3">
      <c r="A15" s="312"/>
      <c r="B15" s="312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313"/>
      <c r="U15" s="296"/>
      <c r="V15" s="284">
        <f t="shared" ref="V15:V22" si="1">C15+F15+I15+L15+O15+R15</f>
        <v>0</v>
      </c>
      <c r="W15" s="136">
        <f t="shared" ref="W15:W22" si="2">D15+G15+J15+M15+P15+S15</f>
        <v>0</v>
      </c>
      <c r="X15" s="146">
        <f t="shared" ref="X15:X22" si="3">E15+H15+K15+N15+Q15+T15</f>
        <v>0</v>
      </c>
      <c r="Y15" s="299"/>
    </row>
    <row r="16" spans="1:35" x14ac:dyDescent="0.3">
      <c r="A16" s="312"/>
      <c r="B16" s="312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313"/>
      <c r="U16" s="296"/>
      <c r="V16" s="284">
        <f t="shared" si="1"/>
        <v>0</v>
      </c>
      <c r="W16" s="136">
        <f t="shared" si="2"/>
        <v>0</v>
      </c>
      <c r="X16" s="146">
        <f t="shared" si="3"/>
        <v>0</v>
      </c>
      <c r="Y16" s="299"/>
    </row>
    <row r="17" spans="1:25" x14ac:dyDescent="0.3">
      <c r="A17" s="312"/>
      <c r="B17" s="312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313"/>
      <c r="U17" s="296"/>
      <c r="V17" s="284">
        <f t="shared" si="1"/>
        <v>0</v>
      </c>
      <c r="W17" s="136">
        <f t="shared" si="2"/>
        <v>0</v>
      </c>
      <c r="X17" s="146">
        <f t="shared" si="3"/>
        <v>0</v>
      </c>
      <c r="Y17" s="299"/>
    </row>
    <row r="18" spans="1:25" x14ac:dyDescent="0.3">
      <c r="A18" s="312"/>
      <c r="B18" s="312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313"/>
      <c r="U18" s="296"/>
      <c r="V18" s="284">
        <f t="shared" si="1"/>
        <v>0</v>
      </c>
      <c r="W18" s="136">
        <f t="shared" si="2"/>
        <v>0</v>
      </c>
      <c r="X18" s="146">
        <f t="shared" si="3"/>
        <v>0</v>
      </c>
      <c r="Y18" s="299"/>
    </row>
    <row r="19" spans="1:25" x14ac:dyDescent="0.3">
      <c r="A19" s="312"/>
      <c r="B19" s="312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313"/>
      <c r="U19" s="296"/>
      <c r="V19" s="284">
        <f t="shared" si="1"/>
        <v>0</v>
      </c>
      <c r="W19" s="136">
        <f t="shared" si="2"/>
        <v>0</v>
      </c>
      <c r="X19" s="146">
        <f t="shared" si="3"/>
        <v>0</v>
      </c>
      <c r="Y19" s="299"/>
    </row>
    <row r="20" spans="1:25" x14ac:dyDescent="0.3">
      <c r="A20" s="312"/>
      <c r="B20" s="312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313"/>
      <c r="U20" s="296"/>
      <c r="V20" s="284">
        <f t="shared" si="1"/>
        <v>0</v>
      </c>
      <c r="W20" s="136">
        <f t="shared" si="2"/>
        <v>0</v>
      </c>
      <c r="X20" s="146">
        <f t="shared" si="3"/>
        <v>0</v>
      </c>
      <c r="Y20" s="299"/>
    </row>
    <row r="21" spans="1:25" x14ac:dyDescent="0.3">
      <c r="A21" s="312"/>
      <c r="B21" s="312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313"/>
      <c r="U21" s="296"/>
      <c r="V21" s="284">
        <f t="shared" si="1"/>
        <v>0</v>
      </c>
      <c r="W21" s="136">
        <f t="shared" si="2"/>
        <v>0</v>
      </c>
      <c r="X21" s="146">
        <f t="shared" si="3"/>
        <v>0</v>
      </c>
      <c r="Y21" s="299"/>
    </row>
    <row r="22" spans="1:25" ht="17.25" thickBot="1" x14ac:dyDescent="0.35">
      <c r="A22" s="312"/>
      <c r="B22" s="312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313"/>
      <c r="U22" s="296"/>
      <c r="V22" s="285">
        <f t="shared" si="1"/>
        <v>0</v>
      </c>
      <c r="W22" s="147">
        <f t="shared" si="2"/>
        <v>0</v>
      </c>
      <c r="X22" s="148">
        <f t="shared" si="3"/>
        <v>0</v>
      </c>
      <c r="Y22" s="299"/>
    </row>
  </sheetData>
  <mergeCells count="10">
    <mergeCell ref="A2:Y2"/>
    <mergeCell ref="A4:M4"/>
    <mergeCell ref="C6:E6"/>
    <mergeCell ref="F6:H6"/>
    <mergeCell ref="I6:K6"/>
    <mergeCell ref="L6:N6"/>
    <mergeCell ref="O6:Q6"/>
    <mergeCell ref="R6:T6"/>
    <mergeCell ref="V6:X6"/>
    <mergeCell ref="Y6:Y7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/>
  <headerFooter>
    <oddHeader>&amp;L&amp;"Segoe UI,Bold"&amp;14&amp;A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7"/>
  <sheetViews>
    <sheetView zoomScale="90" zoomScaleNormal="90" zoomScalePageLayoutView="60" workbookViewId="0">
      <selection activeCell="C7" sqref="C7"/>
    </sheetView>
  </sheetViews>
  <sheetFormatPr defaultRowHeight="15" x14ac:dyDescent="0.25"/>
  <cols>
    <col min="1" max="1" width="9.5703125" style="149" customWidth="1"/>
    <col min="2" max="2" width="17.85546875" customWidth="1"/>
    <col min="3" max="3" width="33.5703125" customWidth="1"/>
    <col min="4" max="10" width="27.5703125" customWidth="1"/>
    <col min="11" max="11" width="32.5703125" customWidth="1"/>
    <col min="12" max="1025" width="8.5703125" customWidth="1"/>
  </cols>
  <sheetData>
    <row r="1" spans="1:12" ht="15.95" customHeight="1" x14ac:dyDescent="0.3">
      <c r="A1" s="130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s="150" customFormat="1" ht="36" customHeight="1" x14ac:dyDescent="0.25">
      <c r="A2" s="450" t="s">
        <v>249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</row>
    <row r="3" spans="1:12" s="44" customFormat="1" ht="15.95" customHeight="1" x14ac:dyDescent="0.3">
      <c r="A3" s="130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35" customFormat="1" ht="59.25" customHeight="1" x14ac:dyDescent="0.25">
      <c r="A4" s="446" t="s">
        <v>250</v>
      </c>
      <c r="B4" s="441"/>
      <c r="C4" s="441"/>
      <c r="D4" s="441"/>
      <c r="E4" s="441"/>
      <c r="F4" s="441"/>
      <c r="G4" s="441"/>
      <c r="H4" s="441"/>
      <c r="I4" s="441"/>
      <c r="J4" s="151"/>
      <c r="K4" s="151"/>
      <c r="L4" s="151"/>
    </row>
    <row r="5" spans="1:12" s="3" customFormat="1" ht="16.5" x14ac:dyDescent="0.3">
      <c r="A5" s="152"/>
      <c r="B5" s="47"/>
    </row>
    <row r="6" spans="1:12" s="154" customFormat="1" ht="56.1" customHeight="1" x14ac:dyDescent="0.25">
      <c r="A6" s="48" t="s">
        <v>251</v>
      </c>
      <c r="B6" s="153" t="s">
        <v>252</v>
      </c>
      <c r="C6" s="153" t="s">
        <v>253</v>
      </c>
      <c r="D6" s="153" t="s">
        <v>254</v>
      </c>
      <c r="E6" s="153" t="s">
        <v>255</v>
      </c>
      <c r="F6" s="153" t="s">
        <v>256</v>
      </c>
      <c r="G6" s="153" t="s">
        <v>257</v>
      </c>
      <c r="H6" s="153" t="s">
        <v>258</v>
      </c>
      <c r="I6" s="153" t="s">
        <v>259</v>
      </c>
      <c r="J6" s="153" t="s">
        <v>260</v>
      </c>
      <c r="K6" s="153" t="s">
        <v>261</v>
      </c>
    </row>
    <row r="7" spans="1:12" ht="16.5" x14ac:dyDescent="0.3">
      <c r="A7" s="155">
        <v>1</v>
      </c>
      <c r="B7" s="134" t="s">
        <v>262</v>
      </c>
      <c r="C7" s="134"/>
      <c r="D7" s="134" t="s">
        <v>262</v>
      </c>
      <c r="E7" s="134" t="s">
        <v>262</v>
      </c>
      <c r="F7" s="134" t="s">
        <v>262</v>
      </c>
      <c r="G7" s="134" t="s">
        <v>262</v>
      </c>
      <c r="H7" s="134" t="s">
        <v>262</v>
      </c>
      <c r="I7" s="134" t="s">
        <v>262</v>
      </c>
      <c r="J7" s="134" t="s">
        <v>262</v>
      </c>
      <c r="K7" s="134" t="s">
        <v>262</v>
      </c>
    </row>
    <row r="8" spans="1:12" ht="84.75" customHeight="1" x14ac:dyDescent="0.3">
      <c r="A8" s="155">
        <v>2</v>
      </c>
      <c r="B8" s="134" t="s">
        <v>262</v>
      </c>
      <c r="C8" s="334"/>
      <c r="D8" s="134" t="s">
        <v>262</v>
      </c>
      <c r="E8" s="134" t="s">
        <v>262</v>
      </c>
      <c r="F8" s="134" t="s">
        <v>262</v>
      </c>
      <c r="G8" s="134" t="s">
        <v>262</v>
      </c>
      <c r="H8" s="134" t="s">
        <v>262</v>
      </c>
      <c r="I8" s="134" t="s">
        <v>262</v>
      </c>
      <c r="J8" s="134" t="s">
        <v>262</v>
      </c>
      <c r="K8" s="134" t="s">
        <v>262</v>
      </c>
    </row>
    <row r="9" spans="1:12" ht="16.5" x14ac:dyDescent="0.3">
      <c r="A9" s="155">
        <v>3</v>
      </c>
      <c r="B9" s="134" t="s">
        <v>262</v>
      </c>
      <c r="C9" s="134" t="s">
        <v>262</v>
      </c>
      <c r="D9" s="134" t="s">
        <v>262</v>
      </c>
      <c r="E9" s="134" t="s">
        <v>262</v>
      </c>
      <c r="F9" s="134" t="s">
        <v>262</v>
      </c>
      <c r="G9" s="134" t="s">
        <v>262</v>
      </c>
      <c r="H9" s="134" t="s">
        <v>262</v>
      </c>
      <c r="I9" s="134" t="s">
        <v>262</v>
      </c>
      <c r="J9" s="134" t="s">
        <v>262</v>
      </c>
      <c r="K9" s="134" t="s">
        <v>262</v>
      </c>
    </row>
    <row r="10" spans="1:12" ht="16.5" x14ac:dyDescent="0.3">
      <c r="A10" s="155">
        <v>4</v>
      </c>
      <c r="B10" s="134" t="s">
        <v>262</v>
      </c>
      <c r="C10" s="134" t="s">
        <v>262</v>
      </c>
      <c r="D10" s="134" t="s">
        <v>262</v>
      </c>
      <c r="E10" s="134" t="s">
        <v>262</v>
      </c>
      <c r="F10" s="134" t="s">
        <v>262</v>
      </c>
      <c r="G10" s="134" t="s">
        <v>262</v>
      </c>
      <c r="H10" s="134" t="s">
        <v>262</v>
      </c>
      <c r="I10" s="134" t="s">
        <v>262</v>
      </c>
      <c r="J10" s="134" t="s">
        <v>262</v>
      </c>
      <c r="K10" s="134" t="s">
        <v>262</v>
      </c>
    </row>
    <row r="11" spans="1:12" ht="16.5" x14ac:dyDescent="0.3">
      <c r="A11" s="155">
        <v>5</v>
      </c>
      <c r="B11" s="134" t="s">
        <v>262</v>
      </c>
      <c r="C11" s="134" t="s">
        <v>262</v>
      </c>
      <c r="D11" s="134" t="s">
        <v>262</v>
      </c>
      <c r="E11" s="134" t="s">
        <v>262</v>
      </c>
      <c r="F11" s="134" t="s">
        <v>262</v>
      </c>
      <c r="G11" s="134" t="s">
        <v>262</v>
      </c>
      <c r="H11" s="134" t="s">
        <v>262</v>
      </c>
      <c r="I11" s="134" t="s">
        <v>262</v>
      </c>
      <c r="J11" s="134" t="s">
        <v>262</v>
      </c>
      <c r="K11" s="134" t="s">
        <v>262</v>
      </c>
    </row>
    <row r="12" spans="1:12" ht="16.5" x14ac:dyDescent="0.3">
      <c r="A12" s="155">
        <v>6</v>
      </c>
      <c r="B12" s="134" t="s">
        <v>262</v>
      </c>
      <c r="C12" s="134" t="s">
        <v>262</v>
      </c>
      <c r="D12" s="134" t="s">
        <v>262</v>
      </c>
      <c r="E12" s="134" t="s">
        <v>262</v>
      </c>
      <c r="F12" s="134" t="s">
        <v>262</v>
      </c>
      <c r="G12" s="134" t="s">
        <v>262</v>
      </c>
      <c r="H12" s="134" t="s">
        <v>262</v>
      </c>
      <c r="I12" s="134" t="s">
        <v>262</v>
      </c>
      <c r="J12" s="134" t="s">
        <v>262</v>
      </c>
      <c r="K12" s="134" t="s">
        <v>262</v>
      </c>
    </row>
    <row r="13" spans="1:12" ht="16.5" x14ac:dyDescent="0.3">
      <c r="A13" s="155">
        <v>7</v>
      </c>
      <c r="B13" s="134" t="s">
        <v>262</v>
      </c>
      <c r="C13" s="134" t="s">
        <v>262</v>
      </c>
      <c r="D13" s="134" t="s">
        <v>262</v>
      </c>
      <c r="E13" s="134" t="s">
        <v>262</v>
      </c>
      <c r="F13" s="134" t="s">
        <v>262</v>
      </c>
      <c r="G13" s="134" t="s">
        <v>262</v>
      </c>
      <c r="H13" s="134" t="s">
        <v>262</v>
      </c>
      <c r="I13" s="134" t="s">
        <v>262</v>
      </c>
      <c r="J13" s="134" t="s">
        <v>262</v>
      </c>
      <c r="K13" s="134" t="s">
        <v>262</v>
      </c>
    </row>
    <row r="14" spans="1:12" ht="16.5" x14ac:dyDescent="0.3">
      <c r="A14" s="155">
        <v>8</v>
      </c>
      <c r="B14" s="134" t="s">
        <v>262</v>
      </c>
      <c r="C14" s="134" t="s">
        <v>262</v>
      </c>
      <c r="D14" s="134" t="s">
        <v>262</v>
      </c>
      <c r="E14" s="134" t="s">
        <v>262</v>
      </c>
      <c r="F14" s="134" t="s">
        <v>262</v>
      </c>
      <c r="G14" s="134" t="s">
        <v>262</v>
      </c>
      <c r="H14" s="134" t="s">
        <v>262</v>
      </c>
      <c r="I14" s="134" t="s">
        <v>262</v>
      </c>
      <c r="J14" s="134" t="s">
        <v>262</v>
      </c>
      <c r="K14" s="134" t="s">
        <v>262</v>
      </c>
    </row>
    <row r="15" spans="1:12" ht="16.5" x14ac:dyDescent="0.3">
      <c r="A15" s="155">
        <v>9</v>
      </c>
      <c r="B15" s="134" t="s">
        <v>262</v>
      </c>
      <c r="C15" s="134" t="s">
        <v>262</v>
      </c>
      <c r="D15" s="134" t="s">
        <v>262</v>
      </c>
      <c r="E15" s="134" t="s">
        <v>262</v>
      </c>
      <c r="F15" s="134" t="s">
        <v>262</v>
      </c>
      <c r="G15" s="134" t="s">
        <v>262</v>
      </c>
      <c r="H15" s="134" t="s">
        <v>262</v>
      </c>
      <c r="I15" s="134" t="s">
        <v>262</v>
      </c>
      <c r="J15" s="134" t="s">
        <v>262</v>
      </c>
      <c r="K15" s="134" t="s">
        <v>262</v>
      </c>
    </row>
    <row r="16" spans="1:12" ht="16.5" x14ac:dyDescent="0.3">
      <c r="A16" s="155">
        <v>10</v>
      </c>
      <c r="B16" s="134" t="s">
        <v>262</v>
      </c>
      <c r="C16" s="134" t="s">
        <v>262</v>
      </c>
      <c r="D16" s="134" t="s">
        <v>262</v>
      </c>
      <c r="E16" s="134" t="s">
        <v>262</v>
      </c>
      <c r="F16" s="134" t="s">
        <v>262</v>
      </c>
      <c r="G16" s="134" t="s">
        <v>262</v>
      </c>
      <c r="H16" s="134" t="s">
        <v>262</v>
      </c>
      <c r="I16" s="134" t="s">
        <v>262</v>
      </c>
      <c r="J16" s="134" t="s">
        <v>262</v>
      </c>
      <c r="K16" s="134" t="s">
        <v>262</v>
      </c>
    </row>
    <row r="17" spans="1:11" ht="16.5" x14ac:dyDescent="0.3">
      <c r="A17" s="155">
        <v>11</v>
      </c>
      <c r="B17" s="134" t="s">
        <v>262</v>
      </c>
      <c r="C17" s="134" t="s">
        <v>262</v>
      </c>
      <c r="D17" s="134" t="s">
        <v>262</v>
      </c>
      <c r="E17" s="134" t="s">
        <v>262</v>
      </c>
      <c r="F17" s="134" t="s">
        <v>262</v>
      </c>
      <c r="G17" s="134" t="s">
        <v>262</v>
      </c>
      <c r="H17" s="134" t="s">
        <v>262</v>
      </c>
      <c r="I17" s="134" t="s">
        <v>262</v>
      </c>
      <c r="J17" s="134" t="s">
        <v>262</v>
      </c>
      <c r="K17" s="134" t="s">
        <v>262</v>
      </c>
    </row>
    <row r="18" spans="1:11" ht="16.5" x14ac:dyDescent="0.3">
      <c r="A18" s="155">
        <v>12</v>
      </c>
      <c r="B18" s="134" t="s">
        <v>262</v>
      </c>
      <c r="C18" s="134" t="s">
        <v>262</v>
      </c>
      <c r="D18" s="134" t="s">
        <v>262</v>
      </c>
      <c r="E18" s="134" t="s">
        <v>262</v>
      </c>
      <c r="F18" s="134" t="s">
        <v>262</v>
      </c>
      <c r="G18" s="134" t="s">
        <v>262</v>
      </c>
      <c r="H18" s="134" t="s">
        <v>262</v>
      </c>
      <c r="I18" s="134" t="s">
        <v>262</v>
      </c>
      <c r="J18" s="134" t="s">
        <v>262</v>
      </c>
      <c r="K18" s="134" t="s">
        <v>262</v>
      </c>
    </row>
    <row r="19" spans="1:11" ht="16.5" x14ac:dyDescent="0.3">
      <c r="A19" s="155">
        <v>13</v>
      </c>
      <c r="B19" s="134" t="s">
        <v>262</v>
      </c>
      <c r="C19" s="134" t="s">
        <v>262</v>
      </c>
      <c r="D19" s="134" t="s">
        <v>262</v>
      </c>
      <c r="E19" s="134" t="s">
        <v>262</v>
      </c>
      <c r="F19" s="134" t="s">
        <v>262</v>
      </c>
      <c r="G19" s="134" t="s">
        <v>262</v>
      </c>
      <c r="H19" s="134" t="s">
        <v>262</v>
      </c>
      <c r="I19" s="134" t="s">
        <v>262</v>
      </c>
      <c r="J19" s="134" t="s">
        <v>262</v>
      </c>
      <c r="K19" s="134" t="s">
        <v>262</v>
      </c>
    </row>
    <row r="20" spans="1:11" ht="16.5" x14ac:dyDescent="0.3">
      <c r="A20" s="155">
        <v>14</v>
      </c>
      <c r="B20" s="134" t="s">
        <v>262</v>
      </c>
      <c r="C20" s="134" t="s">
        <v>262</v>
      </c>
      <c r="D20" s="134" t="s">
        <v>262</v>
      </c>
      <c r="E20" s="134" t="s">
        <v>262</v>
      </c>
      <c r="F20" s="134" t="s">
        <v>262</v>
      </c>
      <c r="G20" s="134" t="s">
        <v>262</v>
      </c>
      <c r="H20" s="134" t="s">
        <v>262</v>
      </c>
      <c r="I20" s="134" t="s">
        <v>262</v>
      </c>
      <c r="J20" s="134" t="s">
        <v>262</v>
      </c>
      <c r="K20" s="134" t="s">
        <v>262</v>
      </c>
    </row>
    <row r="21" spans="1:11" ht="16.5" x14ac:dyDescent="0.3">
      <c r="A21" s="155">
        <v>15</v>
      </c>
      <c r="B21" s="134" t="s">
        <v>262</v>
      </c>
      <c r="C21" s="134" t="s">
        <v>262</v>
      </c>
      <c r="D21" s="134" t="s">
        <v>262</v>
      </c>
      <c r="E21" s="134" t="s">
        <v>262</v>
      </c>
      <c r="F21" s="134" t="s">
        <v>262</v>
      </c>
      <c r="G21" s="134" t="s">
        <v>262</v>
      </c>
      <c r="H21" s="134" t="s">
        <v>262</v>
      </c>
      <c r="I21" s="134" t="s">
        <v>262</v>
      </c>
      <c r="J21" s="134" t="s">
        <v>262</v>
      </c>
      <c r="K21" s="134" t="s">
        <v>262</v>
      </c>
    </row>
    <row r="22" spans="1:11" ht="16.5" x14ac:dyDescent="0.3">
      <c r="A22" s="155">
        <v>16</v>
      </c>
      <c r="B22" s="134" t="s">
        <v>262</v>
      </c>
      <c r="C22" s="134" t="s">
        <v>262</v>
      </c>
      <c r="D22" s="134" t="s">
        <v>262</v>
      </c>
      <c r="E22" s="134" t="s">
        <v>262</v>
      </c>
      <c r="F22" s="134" t="s">
        <v>262</v>
      </c>
      <c r="G22" s="134" t="s">
        <v>262</v>
      </c>
      <c r="H22" s="134" t="s">
        <v>262</v>
      </c>
      <c r="I22" s="134" t="s">
        <v>262</v>
      </c>
      <c r="J22" s="134" t="s">
        <v>262</v>
      </c>
      <c r="K22" s="134" t="s">
        <v>262</v>
      </c>
    </row>
    <row r="23" spans="1:11" ht="16.5" x14ac:dyDescent="0.3">
      <c r="A23" s="155">
        <v>17</v>
      </c>
      <c r="B23" s="134" t="s">
        <v>262</v>
      </c>
      <c r="C23" s="134" t="s">
        <v>262</v>
      </c>
      <c r="D23" s="134" t="s">
        <v>262</v>
      </c>
      <c r="E23" s="134" t="s">
        <v>262</v>
      </c>
      <c r="F23" s="134" t="s">
        <v>262</v>
      </c>
      <c r="G23" s="134" t="s">
        <v>262</v>
      </c>
      <c r="H23" s="134" t="s">
        <v>262</v>
      </c>
      <c r="I23" s="134" t="s">
        <v>262</v>
      </c>
      <c r="J23" s="134" t="s">
        <v>262</v>
      </c>
      <c r="K23" s="134" t="s">
        <v>262</v>
      </c>
    </row>
    <row r="24" spans="1:11" ht="16.5" x14ac:dyDescent="0.3">
      <c r="A24" s="155">
        <v>18</v>
      </c>
      <c r="B24" s="134" t="s">
        <v>262</v>
      </c>
      <c r="C24" s="134" t="s">
        <v>262</v>
      </c>
      <c r="D24" s="134" t="s">
        <v>262</v>
      </c>
      <c r="E24" s="134" t="s">
        <v>262</v>
      </c>
      <c r="F24" s="134" t="s">
        <v>262</v>
      </c>
      <c r="G24" s="134" t="s">
        <v>262</v>
      </c>
      <c r="H24" s="134" t="s">
        <v>262</v>
      </c>
      <c r="I24" s="134" t="s">
        <v>262</v>
      </c>
      <c r="J24" s="134" t="s">
        <v>262</v>
      </c>
      <c r="K24" s="134" t="s">
        <v>262</v>
      </c>
    </row>
    <row r="25" spans="1:11" ht="16.5" x14ac:dyDescent="0.3">
      <c r="A25" s="155">
        <v>19</v>
      </c>
      <c r="B25" s="134" t="s">
        <v>262</v>
      </c>
      <c r="C25" s="134" t="s">
        <v>262</v>
      </c>
      <c r="D25" s="134" t="s">
        <v>262</v>
      </c>
      <c r="E25" s="134" t="s">
        <v>262</v>
      </c>
      <c r="F25" s="134" t="s">
        <v>262</v>
      </c>
      <c r="G25" s="134" t="s">
        <v>262</v>
      </c>
      <c r="H25" s="134" t="s">
        <v>262</v>
      </c>
      <c r="I25" s="134" t="s">
        <v>262</v>
      </c>
      <c r="J25" s="134" t="s">
        <v>262</v>
      </c>
      <c r="K25" s="134" t="s">
        <v>262</v>
      </c>
    </row>
    <row r="26" spans="1:11" ht="16.5" x14ac:dyDescent="0.3">
      <c r="A26" s="155">
        <v>20</v>
      </c>
      <c r="B26" s="134" t="s">
        <v>262</v>
      </c>
      <c r="C26" s="134" t="s">
        <v>262</v>
      </c>
      <c r="D26" s="134" t="s">
        <v>262</v>
      </c>
      <c r="E26" s="134" t="s">
        <v>262</v>
      </c>
      <c r="F26" s="134" t="s">
        <v>262</v>
      </c>
      <c r="G26" s="134" t="s">
        <v>262</v>
      </c>
      <c r="H26" s="134" t="s">
        <v>262</v>
      </c>
      <c r="I26" s="134" t="s">
        <v>262</v>
      </c>
      <c r="J26" s="134" t="s">
        <v>262</v>
      </c>
      <c r="K26" s="134" t="s">
        <v>262</v>
      </c>
    </row>
    <row r="27" spans="1:11" ht="16.5" x14ac:dyDescent="0.3">
      <c r="A27" s="155">
        <v>21</v>
      </c>
      <c r="B27" s="134" t="s">
        <v>262</v>
      </c>
      <c r="C27" s="134" t="s">
        <v>262</v>
      </c>
      <c r="D27" s="134" t="s">
        <v>262</v>
      </c>
      <c r="E27" s="134" t="s">
        <v>262</v>
      </c>
      <c r="F27" s="134" t="s">
        <v>262</v>
      </c>
      <c r="G27" s="134" t="s">
        <v>262</v>
      </c>
      <c r="H27" s="134" t="s">
        <v>262</v>
      </c>
      <c r="I27" s="134" t="s">
        <v>262</v>
      </c>
      <c r="J27" s="134" t="s">
        <v>262</v>
      </c>
      <c r="K27" s="134" t="s">
        <v>262</v>
      </c>
    </row>
    <row r="28" spans="1:11" ht="16.5" x14ac:dyDescent="0.3">
      <c r="A28" s="155">
        <v>22</v>
      </c>
      <c r="B28" s="134" t="s">
        <v>262</v>
      </c>
      <c r="C28" s="134" t="s">
        <v>262</v>
      </c>
      <c r="D28" s="134" t="s">
        <v>262</v>
      </c>
      <c r="E28" s="134" t="s">
        <v>262</v>
      </c>
      <c r="F28" s="134" t="s">
        <v>262</v>
      </c>
      <c r="G28" s="134" t="s">
        <v>262</v>
      </c>
      <c r="H28" s="134" t="s">
        <v>262</v>
      </c>
      <c r="I28" s="134" t="s">
        <v>262</v>
      </c>
      <c r="J28" s="134" t="s">
        <v>262</v>
      </c>
      <c r="K28" s="134" t="s">
        <v>262</v>
      </c>
    </row>
    <row r="29" spans="1:11" ht="16.5" x14ac:dyDescent="0.3">
      <c r="A29" s="155">
        <v>23</v>
      </c>
      <c r="B29" s="134" t="s">
        <v>262</v>
      </c>
      <c r="C29" s="134" t="s">
        <v>262</v>
      </c>
      <c r="D29" s="134" t="s">
        <v>262</v>
      </c>
      <c r="E29" s="134" t="s">
        <v>262</v>
      </c>
      <c r="F29" s="134" t="s">
        <v>262</v>
      </c>
      <c r="G29" s="134" t="s">
        <v>262</v>
      </c>
      <c r="H29" s="134" t="s">
        <v>262</v>
      </c>
      <c r="I29" s="134" t="s">
        <v>262</v>
      </c>
      <c r="J29" s="134" t="s">
        <v>262</v>
      </c>
      <c r="K29" s="134" t="s">
        <v>262</v>
      </c>
    </row>
    <row r="30" spans="1:11" ht="16.5" x14ac:dyDescent="0.3">
      <c r="A30" s="155">
        <v>24</v>
      </c>
      <c r="B30" s="134" t="s">
        <v>262</v>
      </c>
      <c r="C30" s="134" t="s">
        <v>262</v>
      </c>
      <c r="D30" s="134" t="s">
        <v>262</v>
      </c>
      <c r="E30" s="134" t="s">
        <v>262</v>
      </c>
      <c r="F30" s="134" t="s">
        <v>262</v>
      </c>
      <c r="G30" s="134" t="s">
        <v>262</v>
      </c>
      <c r="H30" s="134" t="s">
        <v>262</v>
      </c>
      <c r="I30" s="134" t="s">
        <v>262</v>
      </c>
      <c r="J30" s="134" t="s">
        <v>262</v>
      </c>
      <c r="K30" s="134" t="s">
        <v>262</v>
      </c>
    </row>
    <row r="31" spans="1:11" ht="16.5" x14ac:dyDescent="0.3">
      <c r="A31" s="155">
        <v>25</v>
      </c>
      <c r="B31" s="134" t="s">
        <v>262</v>
      </c>
      <c r="C31" s="134" t="s">
        <v>262</v>
      </c>
      <c r="D31" s="134" t="s">
        <v>262</v>
      </c>
      <c r="E31" s="134" t="s">
        <v>262</v>
      </c>
      <c r="F31" s="134" t="s">
        <v>262</v>
      </c>
      <c r="G31" s="134" t="s">
        <v>262</v>
      </c>
      <c r="H31" s="134" t="s">
        <v>262</v>
      </c>
      <c r="I31" s="134" t="s">
        <v>262</v>
      </c>
      <c r="J31" s="134" t="s">
        <v>262</v>
      </c>
      <c r="K31" s="134" t="s">
        <v>262</v>
      </c>
    </row>
    <row r="32" spans="1:11" ht="16.5" x14ac:dyDescent="0.3">
      <c r="A32" s="155">
        <v>26</v>
      </c>
      <c r="B32" s="134" t="s">
        <v>262</v>
      </c>
      <c r="C32" s="134" t="s">
        <v>262</v>
      </c>
      <c r="D32" s="134" t="s">
        <v>262</v>
      </c>
      <c r="E32" s="134" t="s">
        <v>262</v>
      </c>
      <c r="F32" s="134" t="s">
        <v>262</v>
      </c>
      <c r="G32" s="134" t="s">
        <v>262</v>
      </c>
      <c r="H32" s="134" t="s">
        <v>262</v>
      </c>
      <c r="I32" s="134" t="s">
        <v>262</v>
      </c>
      <c r="J32" s="134" t="s">
        <v>262</v>
      </c>
      <c r="K32" s="134" t="s">
        <v>262</v>
      </c>
    </row>
    <row r="33" spans="1:11" ht="16.5" x14ac:dyDescent="0.3">
      <c r="A33" s="155">
        <v>27</v>
      </c>
      <c r="B33" s="134" t="s">
        <v>262</v>
      </c>
      <c r="C33" s="134" t="s">
        <v>262</v>
      </c>
      <c r="D33" s="134" t="s">
        <v>262</v>
      </c>
      <c r="E33" s="134" t="s">
        <v>262</v>
      </c>
      <c r="F33" s="134" t="s">
        <v>262</v>
      </c>
      <c r="G33" s="134" t="s">
        <v>262</v>
      </c>
      <c r="H33" s="134" t="s">
        <v>262</v>
      </c>
      <c r="I33" s="134" t="s">
        <v>262</v>
      </c>
      <c r="J33" s="134" t="s">
        <v>262</v>
      </c>
      <c r="K33" s="134" t="s">
        <v>262</v>
      </c>
    </row>
    <row r="34" spans="1:11" ht="16.5" x14ac:dyDescent="0.3">
      <c r="A34" s="155">
        <v>28</v>
      </c>
      <c r="B34" s="134" t="s">
        <v>262</v>
      </c>
      <c r="C34" s="134" t="s">
        <v>262</v>
      </c>
      <c r="D34" s="134" t="s">
        <v>262</v>
      </c>
      <c r="E34" s="134" t="s">
        <v>262</v>
      </c>
      <c r="F34" s="134" t="s">
        <v>262</v>
      </c>
      <c r="G34" s="134" t="s">
        <v>262</v>
      </c>
      <c r="H34" s="134" t="s">
        <v>262</v>
      </c>
      <c r="I34" s="134" t="s">
        <v>262</v>
      </c>
      <c r="J34" s="134" t="s">
        <v>262</v>
      </c>
      <c r="K34" s="134" t="s">
        <v>262</v>
      </c>
    </row>
    <row r="35" spans="1:11" ht="16.5" x14ac:dyDescent="0.3">
      <c r="A35" s="155">
        <v>29</v>
      </c>
      <c r="B35" s="134" t="s">
        <v>262</v>
      </c>
      <c r="C35" s="134" t="s">
        <v>262</v>
      </c>
      <c r="D35" s="134" t="s">
        <v>262</v>
      </c>
      <c r="E35" s="134" t="s">
        <v>262</v>
      </c>
      <c r="F35" s="134" t="s">
        <v>262</v>
      </c>
      <c r="G35" s="134" t="s">
        <v>262</v>
      </c>
      <c r="H35" s="134" t="s">
        <v>262</v>
      </c>
      <c r="I35" s="134" t="s">
        <v>262</v>
      </c>
      <c r="J35" s="134" t="s">
        <v>262</v>
      </c>
      <c r="K35" s="134" t="s">
        <v>262</v>
      </c>
    </row>
    <row r="36" spans="1:11" ht="16.5" x14ac:dyDescent="0.3">
      <c r="A36" s="155">
        <v>30</v>
      </c>
      <c r="B36" s="134" t="s">
        <v>262</v>
      </c>
      <c r="C36" s="134" t="s">
        <v>262</v>
      </c>
      <c r="D36" s="134" t="s">
        <v>262</v>
      </c>
      <c r="E36" s="134" t="s">
        <v>262</v>
      </c>
      <c r="F36" s="134" t="s">
        <v>262</v>
      </c>
      <c r="G36" s="134" t="s">
        <v>262</v>
      </c>
      <c r="H36" s="134" t="s">
        <v>262</v>
      </c>
      <c r="I36" s="134" t="s">
        <v>262</v>
      </c>
      <c r="J36" s="134" t="s">
        <v>262</v>
      </c>
      <c r="K36" s="134" t="s">
        <v>262</v>
      </c>
    </row>
    <row r="37" spans="1:11" ht="16.5" x14ac:dyDescent="0.3">
      <c r="A37" s="155">
        <v>31</v>
      </c>
      <c r="B37" s="134" t="s">
        <v>262</v>
      </c>
      <c r="C37" s="134" t="s">
        <v>262</v>
      </c>
      <c r="D37" s="134" t="s">
        <v>262</v>
      </c>
      <c r="E37" s="134" t="s">
        <v>262</v>
      </c>
      <c r="F37" s="134" t="s">
        <v>262</v>
      </c>
      <c r="G37" s="134" t="s">
        <v>262</v>
      </c>
      <c r="H37" s="134" t="s">
        <v>262</v>
      </c>
      <c r="I37" s="134" t="s">
        <v>262</v>
      </c>
      <c r="J37" s="134" t="s">
        <v>262</v>
      </c>
      <c r="K37" s="134" t="s">
        <v>262</v>
      </c>
    </row>
    <row r="38" spans="1:11" ht="16.5" x14ac:dyDescent="0.3">
      <c r="A38" s="155">
        <v>32</v>
      </c>
      <c r="B38" s="134" t="s">
        <v>262</v>
      </c>
      <c r="C38" s="134" t="s">
        <v>262</v>
      </c>
      <c r="D38" s="134" t="s">
        <v>262</v>
      </c>
      <c r="E38" s="134" t="s">
        <v>262</v>
      </c>
      <c r="F38" s="134" t="s">
        <v>262</v>
      </c>
      <c r="G38" s="134" t="s">
        <v>262</v>
      </c>
      <c r="H38" s="134" t="s">
        <v>262</v>
      </c>
      <c r="I38" s="134" t="s">
        <v>262</v>
      </c>
      <c r="J38" s="134" t="s">
        <v>262</v>
      </c>
      <c r="K38" s="134" t="s">
        <v>262</v>
      </c>
    </row>
    <row r="39" spans="1:11" ht="16.5" x14ac:dyDescent="0.3">
      <c r="A39" s="155">
        <v>33</v>
      </c>
      <c r="B39" s="134" t="s">
        <v>262</v>
      </c>
      <c r="C39" s="134" t="s">
        <v>262</v>
      </c>
      <c r="D39" s="134" t="s">
        <v>262</v>
      </c>
      <c r="E39" s="134" t="s">
        <v>262</v>
      </c>
      <c r="F39" s="134" t="s">
        <v>262</v>
      </c>
      <c r="G39" s="134" t="s">
        <v>262</v>
      </c>
      <c r="H39" s="134" t="s">
        <v>262</v>
      </c>
      <c r="I39" s="134" t="s">
        <v>262</v>
      </c>
      <c r="J39" s="134" t="s">
        <v>262</v>
      </c>
      <c r="K39" s="134" t="s">
        <v>262</v>
      </c>
    </row>
    <row r="40" spans="1:11" ht="16.5" x14ac:dyDescent="0.3">
      <c r="A40" s="155">
        <v>34</v>
      </c>
      <c r="B40" s="134" t="s">
        <v>262</v>
      </c>
      <c r="C40" s="134" t="s">
        <v>262</v>
      </c>
      <c r="D40" s="134" t="s">
        <v>262</v>
      </c>
      <c r="E40" s="134" t="s">
        <v>262</v>
      </c>
      <c r="F40" s="134" t="s">
        <v>262</v>
      </c>
      <c r="G40" s="134" t="s">
        <v>262</v>
      </c>
      <c r="H40" s="134" t="s">
        <v>262</v>
      </c>
      <c r="I40" s="134" t="s">
        <v>262</v>
      </c>
      <c r="J40" s="134" t="s">
        <v>262</v>
      </c>
      <c r="K40" s="134" t="s">
        <v>262</v>
      </c>
    </row>
    <row r="41" spans="1:11" ht="16.5" x14ac:dyDescent="0.3">
      <c r="A41" s="155">
        <v>35</v>
      </c>
      <c r="B41" s="134" t="s">
        <v>262</v>
      </c>
      <c r="C41" s="134" t="s">
        <v>262</v>
      </c>
      <c r="D41" s="134" t="s">
        <v>262</v>
      </c>
      <c r="E41" s="134" t="s">
        <v>262</v>
      </c>
      <c r="F41" s="134" t="s">
        <v>262</v>
      </c>
      <c r="G41" s="134" t="s">
        <v>262</v>
      </c>
      <c r="H41" s="134" t="s">
        <v>262</v>
      </c>
      <c r="I41" s="134" t="s">
        <v>262</v>
      </c>
      <c r="J41" s="134" t="s">
        <v>262</v>
      </c>
      <c r="K41" s="134" t="s">
        <v>262</v>
      </c>
    </row>
    <row r="42" spans="1:11" ht="16.5" x14ac:dyDescent="0.3">
      <c r="A42" s="155">
        <v>36</v>
      </c>
      <c r="B42" s="134" t="s">
        <v>262</v>
      </c>
      <c r="C42" s="134" t="s">
        <v>262</v>
      </c>
      <c r="D42" s="134" t="s">
        <v>262</v>
      </c>
      <c r="E42" s="134" t="s">
        <v>262</v>
      </c>
      <c r="F42" s="134" t="s">
        <v>262</v>
      </c>
      <c r="G42" s="134" t="s">
        <v>262</v>
      </c>
      <c r="H42" s="134" t="s">
        <v>262</v>
      </c>
      <c r="I42" s="134" t="s">
        <v>262</v>
      </c>
      <c r="J42" s="134" t="s">
        <v>262</v>
      </c>
      <c r="K42" s="134" t="s">
        <v>262</v>
      </c>
    </row>
    <row r="43" spans="1:11" ht="16.5" x14ac:dyDescent="0.3">
      <c r="A43" s="155">
        <v>37</v>
      </c>
      <c r="B43" s="134" t="s">
        <v>262</v>
      </c>
      <c r="C43" s="134" t="s">
        <v>262</v>
      </c>
      <c r="D43" s="134" t="s">
        <v>262</v>
      </c>
      <c r="E43" s="134" t="s">
        <v>262</v>
      </c>
      <c r="F43" s="134" t="s">
        <v>262</v>
      </c>
      <c r="G43" s="134" t="s">
        <v>262</v>
      </c>
      <c r="H43" s="134" t="s">
        <v>262</v>
      </c>
      <c r="I43" s="134" t="s">
        <v>262</v>
      </c>
      <c r="J43" s="134" t="s">
        <v>262</v>
      </c>
      <c r="K43" s="134" t="s">
        <v>262</v>
      </c>
    </row>
    <row r="44" spans="1:11" ht="16.5" x14ac:dyDescent="0.3">
      <c r="A44" s="155">
        <v>38</v>
      </c>
      <c r="B44" s="134" t="s">
        <v>262</v>
      </c>
      <c r="C44" s="134" t="s">
        <v>262</v>
      </c>
      <c r="D44" s="134" t="s">
        <v>262</v>
      </c>
      <c r="E44" s="134" t="s">
        <v>262</v>
      </c>
      <c r="F44" s="134" t="s">
        <v>262</v>
      </c>
      <c r="G44" s="134" t="s">
        <v>262</v>
      </c>
      <c r="H44" s="134" t="s">
        <v>262</v>
      </c>
      <c r="I44" s="134" t="s">
        <v>262</v>
      </c>
      <c r="J44" s="134" t="s">
        <v>262</v>
      </c>
      <c r="K44" s="134" t="s">
        <v>262</v>
      </c>
    </row>
    <row r="45" spans="1:11" ht="16.5" x14ac:dyDescent="0.3">
      <c r="A45" s="155">
        <v>39</v>
      </c>
      <c r="B45" s="134" t="s">
        <v>262</v>
      </c>
      <c r="C45" s="134" t="s">
        <v>262</v>
      </c>
      <c r="D45" s="134" t="s">
        <v>262</v>
      </c>
      <c r="E45" s="134" t="s">
        <v>262</v>
      </c>
      <c r="F45" s="134" t="s">
        <v>262</v>
      </c>
      <c r="G45" s="134" t="s">
        <v>262</v>
      </c>
      <c r="H45" s="134" t="s">
        <v>262</v>
      </c>
      <c r="I45" s="134" t="s">
        <v>262</v>
      </c>
      <c r="J45" s="134" t="s">
        <v>262</v>
      </c>
      <c r="K45" s="134" t="s">
        <v>262</v>
      </c>
    </row>
    <row r="46" spans="1:11" ht="16.5" x14ac:dyDescent="0.3">
      <c r="A46" s="155">
        <v>40</v>
      </c>
      <c r="B46" s="134" t="s">
        <v>262</v>
      </c>
      <c r="C46" s="134" t="s">
        <v>262</v>
      </c>
      <c r="D46" s="134" t="s">
        <v>262</v>
      </c>
      <c r="E46" s="134" t="s">
        <v>262</v>
      </c>
      <c r="F46" s="134" t="s">
        <v>262</v>
      </c>
      <c r="G46" s="134" t="s">
        <v>262</v>
      </c>
      <c r="H46" s="134" t="s">
        <v>262</v>
      </c>
      <c r="I46" s="134" t="s">
        <v>262</v>
      </c>
      <c r="J46" s="134" t="s">
        <v>262</v>
      </c>
      <c r="K46" s="134" t="s">
        <v>262</v>
      </c>
    </row>
    <row r="47" spans="1:11" ht="16.5" x14ac:dyDescent="0.3">
      <c r="A47" s="155">
        <v>41</v>
      </c>
      <c r="B47" s="134" t="s">
        <v>262</v>
      </c>
      <c r="C47" s="134" t="s">
        <v>262</v>
      </c>
      <c r="D47" s="134" t="s">
        <v>262</v>
      </c>
      <c r="E47" s="134" t="s">
        <v>262</v>
      </c>
      <c r="F47" s="134" t="s">
        <v>262</v>
      </c>
      <c r="G47" s="134" t="s">
        <v>262</v>
      </c>
      <c r="H47" s="134" t="s">
        <v>262</v>
      </c>
      <c r="I47" s="134" t="s">
        <v>262</v>
      </c>
      <c r="J47" s="134" t="s">
        <v>262</v>
      </c>
      <c r="K47" s="134" t="s">
        <v>262</v>
      </c>
    </row>
    <row r="48" spans="1:11" ht="16.5" x14ac:dyDescent="0.3">
      <c r="A48" s="155">
        <v>42</v>
      </c>
      <c r="B48" s="134" t="s">
        <v>262</v>
      </c>
      <c r="C48" s="134" t="s">
        <v>262</v>
      </c>
      <c r="D48" s="134" t="s">
        <v>262</v>
      </c>
      <c r="E48" s="134" t="s">
        <v>262</v>
      </c>
      <c r="F48" s="134" t="s">
        <v>262</v>
      </c>
      <c r="G48" s="134" t="s">
        <v>262</v>
      </c>
      <c r="H48" s="134" t="s">
        <v>262</v>
      </c>
      <c r="I48" s="134" t="s">
        <v>262</v>
      </c>
      <c r="J48" s="134" t="s">
        <v>262</v>
      </c>
      <c r="K48" s="134" t="s">
        <v>262</v>
      </c>
    </row>
    <row r="49" spans="1:11" ht="16.5" x14ac:dyDescent="0.3">
      <c r="A49" s="155">
        <v>43</v>
      </c>
      <c r="B49" s="134" t="s">
        <v>262</v>
      </c>
      <c r="C49" s="134" t="s">
        <v>262</v>
      </c>
      <c r="D49" s="134" t="s">
        <v>262</v>
      </c>
      <c r="E49" s="134" t="s">
        <v>262</v>
      </c>
      <c r="F49" s="134" t="s">
        <v>262</v>
      </c>
      <c r="G49" s="134" t="s">
        <v>262</v>
      </c>
      <c r="H49" s="134" t="s">
        <v>262</v>
      </c>
      <c r="I49" s="134" t="s">
        <v>262</v>
      </c>
      <c r="J49" s="134" t="s">
        <v>262</v>
      </c>
      <c r="K49" s="134" t="s">
        <v>262</v>
      </c>
    </row>
    <row r="50" spans="1:11" ht="16.5" x14ac:dyDescent="0.3">
      <c r="A50" s="155">
        <v>44</v>
      </c>
      <c r="B50" s="134" t="s">
        <v>262</v>
      </c>
      <c r="C50" s="134" t="s">
        <v>262</v>
      </c>
      <c r="D50" s="134" t="s">
        <v>262</v>
      </c>
      <c r="E50" s="134" t="s">
        <v>262</v>
      </c>
      <c r="F50" s="134" t="s">
        <v>262</v>
      </c>
      <c r="G50" s="134" t="s">
        <v>262</v>
      </c>
      <c r="H50" s="134" t="s">
        <v>262</v>
      </c>
      <c r="I50" s="134" t="s">
        <v>262</v>
      </c>
      <c r="J50" s="134" t="s">
        <v>262</v>
      </c>
      <c r="K50" s="134" t="s">
        <v>262</v>
      </c>
    </row>
    <row r="51" spans="1:11" ht="16.5" x14ac:dyDescent="0.3">
      <c r="A51" s="155">
        <v>45</v>
      </c>
      <c r="B51" s="134" t="s">
        <v>262</v>
      </c>
      <c r="C51" s="134" t="s">
        <v>262</v>
      </c>
      <c r="D51" s="134" t="s">
        <v>262</v>
      </c>
      <c r="E51" s="134" t="s">
        <v>262</v>
      </c>
      <c r="F51" s="134" t="s">
        <v>262</v>
      </c>
      <c r="G51" s="134" t="s">
        <v>262</v>
      </c>
      <c r="H51" s="134" t="s">
        <v>262</v>
      </c>
      <c r="I51" s="134" t="s">
        <v>262</v>
      </c>
      <c r="J51" s="134" t="s">
        <v>262</v>
      </c>
      <c r="K51" s="134" t="s">
        <v>262</v>
      </c>
    </row>
    <row r="52" spans="1:11" ht="16.5" x14ac:dyDescent="0.3">
      <c r="A52" s="155">
        <v>46</v>
      </c>
      <c r="B52" s="134" t="s">
        <v>262</v>
      </c>
      <c r="C52" s="134" t="s">
        <v>262</v>
      </c>
      <c r="D52" s="134" t="s">
        <v>262</v>
      </c>
      <c r="E52" s="134" t="s">
        <v>262</v>
      </c>
      <c r="F52" s="134" t="s">
        <v>262</v>
      </c>
      <c r="G52" s="134" t="s">
        <v>262</v>
      </c>
      <c r="H52" s="134" t="s">
        <v>262</v>
      </c>
      <c r="I52" s="134" t="s">
        <v>262</v>
      </c>
      <c r="J52" s="134" t="s">
        <v>262</v>
      </c>
      <c r="K52" s="134" t="s">
        <v>262</v>
      </c>
    </row>
    <row r="53" spans="1:11" ht="16.5" x14ac:dyDescent="0.3">
      <c r="A53" s="155">
        <v>47</v>
      </c>
      <c r="B53" s="134" t="s">
        <v>262</v>
      </c>
      <c r="C53" s="134" t="s">
        <v>262</v>
      </c>
      <c r="D53" s="134" t="s">
        <v>262</v>
      </c>
      <c r="E53" s="134" t="s">
        <v>262</v>
      </c>
      <c r="F53" s="134" t="s">
        <v>262</v>
      </c>
      <c r="G53" s="134" t="s">
        <v>262</v>
      </c>
      <c r="H53" s="134" t="s">
        <v>262</v>
      </c>
      <c r="I53" s="134" t="s">
        <v>262</v>
      </c>
      <c r="J53" s="134" t="s">
        <v>262</v>
      </c>
      <c r="K53" s="134" t="s">
        <v>262</v>
      </c>
    </row>
    <row r="54" spans="1:11" ht="16.5" x14ac:dyDescent="0.3">
      <c r="A54" s="155">
        <v>48</v>
      </c>
      <c r="B54" s="134" t="s">
        <v>262</v>
      </c>
      <c r="C54" s="134" t="s">
        <v>262</v>
      </c>
      <c r="D54" s="134" t="s">
        <v>262</v>
      </c>
      <c r="E54" s="134" t="s">
        <v>262</v>
      </c>
      <c r="F54" s="134" t="s">
        <v>262</v>
      </c>
      <c r="G54" s="134" t="s">
        <v>262</v>
      </c>
      <c r="H54" s="134" t="s">
        <v>262</v>
      </c>
      <c r="I54" s="134" t="s">
        <v>262</v>
      </c>
      <c r="J54" s="134" t="s">
        <v>262</v>
      </c>
      <c r="K54" s="134" t="s">
        <v>262</v>
      </c>
    </row>
    <row r="55" spans="1:11" ht="16.5" x14ac:dyDescent="0.3">
      <c r="A55" s="155">
        <v>49</v>
      </c>
      <c r="B55" s="134" t="s">
        <v>262</v>
      </c>
      <c r="C55" s="134" t="s">
        <v>262</v>
      </c>
      <c r="D55" s="134" t="s">
        <v>262</v>
      </c>
      <c r="E55" s="134" t="s">
        <v>262</v>
      </c>
      <c r="F55" s="134" t="s">
        <v>262</v>
      </c>
      <c r="G55" s="134" t="s">
        <v>262</v>
      </c>
      <c r="H55" s="134" t="s">
        <v>262</v>
      </c>
      <c r="I55" s="134" t="s">
        <v>262</v>
      </c>
      <c r="J55" s="134" t="s">
        <v>262</v>
      </c>
      <c r="K55" s="134" t="s">
        <v>262</v>
      </c>
    </row>
    <row r="56" spans="1:11" ht="16.5" x14ac:dyDescent="0.3">
      <c r="A56" s="155">
        <v>50</v>
      </c>
      <c r="B56" s="134" t="s">
        <v>262</v>
      </c>
      <c r="C56" s="134" t="s">
        <v>262</v>
      </c>
      <c r="D56" s="134" t="s">
        <v>262</v>
      </c>
      <c r="E56" s="134" t="s">
        <v>262</v>
      </c>
      <c r="F56" s="134" t="s">
        <v>262</v>
      </c>
      <c r="G56" s="134" t="s">
        <v>262</v>
      </c>
      <c r="H56" s="134" t="s">
        <v>262</v>
      </c>
      <c r="I56" s="134" t="s">
        <v>262</v>
      </c>
      <c r="J56" s="134" t="s">
        <v>262</v>
      </c>
      <c r="K56" s="134" t="s">
        <v>262</v>
      </c>
    </row>
    <row r="57" spans="1:11" s="104" customFormat="1" ht="14.25" x14ac:dyDescent="0.25">
      <c r="A57" s="95" t="s">
        <v>187</v>
      </c>
      <c r="B57" s="96"/>
      <c r="C57" s="96"/>
      <c r="D57" s="96"/>
      <c r="E57" s="98"/>
      <c r="F57" s="98"/>
      <c r="G57" s="98"/>
      <c r="H57" s="99"/>
      <c r="I57" s="99"/>
      <c r="J57" s="99"/>
      <c r="K57" s="100"/>
    </row>
  </sheetData>
  <mergeCells count="2">
    <mergeCell ref="A2:K2"/>
    <mergeCell ref="A4:I4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/>
  <headerFooter>
    <oddHeader>&amp;L&amp;"Segoe UI,Bold"&amp;14&amp;A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L25"/>
  <sheetViews>
    <sheetView topLeftCell="B1" zoomScaleNormal="100" zoomScalePageLayoutView="60" workbookViewId="0">
      <selection activeCell="B20" sqref="B20"/>
    </sheetView>
  </sheetViews>
  <sheetFormatPr defaultRowHeight="16.5" x14ac:dyDescent="0.3"/>
  <cols>
    <col min="1" max="1" width="17" style="156" customWidth="1"/>
    <col min="2" max="2" width="48.140625" style="156" customWidth="1"/>
    <col min="3" max="3" width="30" style="156" customWidth="1"/>
    <col min="4" max="4" width="16.140625" style="156" customWidth="1"/>
    <col min="5" max="6" width="42.5703125" style="156" customWidth="1"/>
    <col min="7" max="7" width="44" style="156" customWidth="1"/>
    <col min="8" max="1026" width="8.5703125" style="156" customWidth="1"/>
  </cols>
  <sheetData>
    <row r="1" spans="1:12" ht="15.95" customHeight="1" x14ac:dyDescent="0.3"/>
    <row r="2" spans="1:12" ht="36" customHeight="1" x14ac:dyDescent="0.3">
      <c r="A2" s="451" t="s">
        <v>263</v>
      </c>
      <c r="B2" s="451"/>
      <c r="C2" s="451"/>
      <c r="D2" s="451"/>
      <c r="E2" s="451"/>
      <c r="F2" s="451"/>
      <c r="G2" s="451"/>
      <c r="H2" s="157"/>
      <c r="I2" s="157"/>
      <c r="J2" s="157"/>
      <c r="K2" s="157"/>
    </row>
    <row r="3" spans="1:12" s="44" customFormat="1" ht="15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58" customFormat="1" ht="36" customHeight="1" x14ac:dyDescent="0.25">
      <c r="A4" s="452" t="s">
        <v>264</v>
      </c>
      <c r="B4" s="452"/>
      <c r="C4" s="452"/>
      <c r="D4" s="452"/>
      <c r="E4" s="452"/>
      <c r="F4" s="452"/>
      <c r="G4" s="452"/>
    </row>
    <row r="5" spans="1:12" s="41" customFormat="1" ht="15.95" customHeight="1" x14ac:dyDescent="0.25">
      <c r="A5" s="159"/>
      <c r="B5" s="159"/>
      <c r="C5" s="159"/>
      <c r="D5" s="159"/>
      <c r="E5" s="159"/>
      <c r="F5" s="159"/>
      <c r="G5" s="159"/>
    </row>
    <row r="6" spans="1:12" ht="66" x14ac:dyDescent="0.3">
      <c r="A6" s="160" t="s">
        <v>265</v>
      </c>
      <c r="B6" s="160" t="s">
        <v>266</v>
      </c>
      <c r="C6" s="160" t="s">
        <v>267</v>
      </c>
      <c r="D6" s="160" t="s">
        <v>268</v>
      </c>
      <c r="E6" s="160" t="s">
        <v>269</v>
      </c>
      <c r="F6" s="160" t="s">
        <v>270</v>
      </c>
      <c r="G6" s="278" t="s">
        <v>271</v>
      </c>
    </row>
    <row r="7" spans="1:12" ht="21.6" customHeight="1" x14ac:dyDescent="0.3">
      <c r="A7" s="161">
        <v>1</v>
      </c>
      <c r="B7" s="162" t="s">
        <v>274</v>
      </c>
      <c r="C7" s="407">
        <v>100000</v>
      </c>
      <c r="D7" s="408">
        <v>45200</v>
      </c>
      <c r="E7" s="162" t="s">
        <v>1120</v>
      </c>
      <c r="F7" s="162" t="s">
        <v>272</v>
      </c>
      <c r="G7" s="162" t="s">
        <v>273</v>
      </c>
    </row>
    <row r="8" spans="1:12" ht="21.6" customHeight="1" x14ac:dyDescent="0.3">
      <c r="A8" s="161">
        <v>2</v>
      </c>
      <c r="B8" s="162"/>
      <c r="C8" s="407"/>
      <c r="D8" s="409"/>
      <c r="E8" s="162"/>
      <c r="F8" s="162"/>
      <c r="G8" s="162"/>
    </row>
    <row r="9" spans="1:12" ht="21.6" customHeight="1" x14ac:dyDescent="0.3">
      <c r="A9" s="161">
        <v>3</v>
      </c>
      <c r="B9" s="162"/>
      <c r="C9" s="162"/>
      <c r="D9" s="162"/>
      <c r="E9" s="301"/>
      <c r="G9" s="162"/>
    </row>
    <row r="10" spans="1:12" ht="21.6" customHeight="1" x14ac:dyDescent="0.3">
      <c r="A10" s="161">
        <v>4</v>
      </c>
      <c r="B10" s="162"/>
      <c r="C10" s="162"/>
      <c r="D10" s="162"/>
      <c r="E10" s="162"/>
      <c r="F10" s="162"/>
      <c r="G10" s="162"/>
    </row>
    <row r="11" spans="1:12" ht="21.6" customHeight="1" x14ac:dyDescent="0.3">
      <c r="A11" s="161">
        <v>5</v>
      </c>
      <c r="B11" s="162"/>
      <c r="C11" s="162"/>
      <c r="D11" s="162"/>
      <c r="E11" s="162"/>
      <c r="F11" s="162"/>
      <c r="G11" s="162"/>
    </row>
    <row r="12" spans="1:12" ht="21.6" customHeight="1" x14ac:dyDescent="0.3">
      <c r="A12" s="161">
        <v>6</v>
      </c>
      <c r="B12" s="162"/>
      <c r="C12" s="162"/>
      <c r="D12" s="162"/>
      <c r="E12" s="162"/>
      <c r="F12" s="162"/>
      <c r="G12" s="162"/>
    </row>
    <row r="13" spans="1:12" ht="21.6" customHeight="1" x14ac:dyDescent="0.3">
      <c r="A13" s="161">
        <v>7</v>
      </c>
      <c r="B13" s="162"/>
      <c r="C13" s="162"/>
      <c r="D13" s="162"/>
      <c r="E13" s="162"/>
      <c r="F13" s="162"/>
      <c r="G13" s="162"/>
    </row>
    <row r="14" spans="1:12" ht="21.6" customHeight="1" x14ac:dyDescent="0.3">
      <c r="A14" s="161">
        <v>8</v>
      </c>
      <c r="B14" s="162"/>
      <c r="C14" s="162"/>
      <c r="D14" s="162"/>
      <c r="E14" s="162"/>
      <c r="F14" s="162"/>
      <c r="G14" s="162"/>
    </row>
    <row r="15" spans="1:12" ht="21.6" customHeight="1" x14ac:dyDescent="0.3">
      <c r="A15" s="161">
        <v>9</v>
      </c>
      <c r="B15" s="162"/>
      <c r="C15" s="162"/>
      <c r="D15" s="162"/>
      <c r="E15" s="162"/>
      <c r="F15" s="162"/>
      <c r="G15" s="162"/>
    </row>
    <row r="16" spans="1:12" ht="21.6" customHeight="1" x14ac:dyDescent="0.3">
      <c r="A16" s="161">
        <v>10</v>
      </c>
      <c r="B16" s="162"/>
      <c r="C16" s="162"/>
      <c r="D16" s="162"/>
      <c r="E16" s="162"/>
      <c r="F16" s="162"/>
      <c r="G16" s="162"/>
    </row>
    <row r="17" spans="1:7" ht="21.6" customHeight="1" x14ac:dyDescent="0.3">
      <c r="A17" s="161">
        <v>11</v>
      </c>
      <c r="B17" s="162"/>
      <c r="C17" s="162"/>
      <c r="D17" s="162"/>
      <c r="E17" s="162"/>
      <c r="F17" s="162"/>
      <c r="G17" s="162"/>
    </row>
    <row r="18" spans="1:7" x14ac:dyDescent="0.3">
      <c r="A18" s="95" t="s">
        <v>187</v>
      </c>
      <c r="B18" s="96"/>
      <c r="C18" s="96"/>
      <c r="D18" s="96"/>
      <c r="E18" s="96"/>
      <c r="F18" s="96"/>
      <c r="G18" s="96"/>
    </row>
    <row r="20" spans="1:7" x14ac:dyDescent="0.3">
      <c r="B20" s="156" t="s">
        <v>275</v>
      </c>
    </row>
    <row r="22" spans="1:7" x14ac:dyDescent="0.3">
      <c r="B22" s="335" t="s">
        <v>276</v>
      </c>
      <c r="C22" s="335" t="s">
        <v>277</v>
      </c>
    </row>
    <row r="23" spans="1:7" x14ac:dyDescent="0.3">
      <c r="B23" s="178" t="s">
        <v>278</v>
      </c>
      <c r="C23" s="156" t="s">
        <v>279</v>
      </c>
    </row>
    <row r="24" spans="1:7" ht="66" x14ac:dyDescent="0.3">
      <c r="B24" s="178" t="s">
        <v>280</v>
      </c>
      <c r="C24" s="336" t="s">
        <v>281</v>
      </c>
    </row>
    <row r="25" spans="1:7" x14ac:dyDescent="0.3">
      <c r="B25" s="178" t="s">
        <v>282</v>
      </c>
      <c r="C25" s="156" t="s">
        <v>283</v>
      </c>
    </row>
  </sheetData>
  <mergeCells count="2">
    <mergeCell ref="A2:G2"/>
    <mergeCell ref="A4:G4"/>
  </mergeCells>
  <pageMargins left="0.39374999999999999" right="0.39374999999999999" top="0.59027777777777801" bottom="0.39374999999999999" header="0.196527777777778" footer="0.51180555555555496"/>
  <pageSetup paperSize="8" firstPageNumber="0" fitToWidth="0" orientation="landscape" horizontalDpi="300" verticalDpi="300" r:id="rId1"/>
  <headerFooter>
    <oddHeader>&amp;L&amp;"Segoe UI,Bold"&amp;14&amp;A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a42cd0-8dc5-472c-968f-3540d0f8ddd8">
      <UserInfo>
        <DisplayName>Manon Gwyn Jones (CG)</DisplayName>
        <AccountId>30</AccountId>
        <AccountType/>
      </UserInfo>
    </SharedWithUsers>
    <_Flow_SignoffStatus xmlns="c48d54cf-e661-4aba-829d-d5cf2411b5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gfen" ma:contentTypeID="0x0101008743B923F506B448AF96ABBC99FD7B3D" ma:contentTypeVersion="6" ma:contentTypeDescription="Creu dogfen newydd." ma:contentTypeScope="" ma:versionID="b9af898a217fd90e6e64de78428e0e1e">
  <xsd:schema xmlns:xsd="http://www.w3.org/2001/XMLSchema" xmlns:xs="http://www.w3.org/2001/XMLSchema" xmlns:p="http://schemas.microsoft.com/office/2006/metadata/properties" xmlns:ns2="c48d54cf-e661-4aba-829d-d5cf2411b586" xmlns:ns3="30a42cd0-8dc5-472c-968f-3540d0f8ddd8" targetNamespace="http://schemas.microsoft.com/office/2006/metadata/properties" ma:root="true" ma:fieldsID="00a8154c03fe11ce134f9d7104f238bf" ns2:_="" ns3:_="">
    <xsd:import namespace="c48d54cf-e661-4aba-829d-d5cf2411b586"/>
    <xsd:import namespace="30a42cd0-8dc5-472c-968f-3540d0f8dd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d54cf-e661-4aba-829d-d5cf2411b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tatws cydsynio" ma:internalName="Statws_x0020_cydsynio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42cd0-8dc5-472c-968f-3540d0f8ddd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Rhannwyd â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Wedi Rhannu Gyda Manyl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Math o Gynnwys"/>
        <xsd:element ref="dc:title" minOccurs="0" maxOccurs="1" ma:index="4" ma:displayName="Teit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914259-BDB7-4B74-8086-77ADC4EBC8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24CDAD-5ACC-4B13-B43C-289EF1AB3357}">
  <ds:schemaRefs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0a42cd0-8dc5-472c-968f-3540d0f8ddd8"/>
    <ds:schemaRef ds:uri="c48d54cf-e661-4aba-829d-d5cf2411b58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C04915-36ED-409C-9216-A9105CAD9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8d54cf-e661-4aba-829d-d5cf2411b586"/>
    <ds:schemaRef ds:uri="30a42cd0-8dc5-472c-968f-3540d0f8d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Dalenni Gwaith</vt:lpstr>
      </vt:variant>
      <vt:variant>
        <vt:i4>15</vt:i4>
      </vt:variant>
      <vt:variant>
        <vt:lpstr>Ystodau a Enwyd</vt:lpstr>
      </vt:variant>
      <vt:variant>
        <vt:i4>8</vt:i4>
      </vt:variant>
    </vt:vector>
  </HeadingPairs>
  <TitlesOfParts>
    <vt:vector size="23" baseType="lpstr">
      <vt:lpstr>Nodiadau Canllaw</vt:lpstr>
      <vt:lpstr>Datganiad Hawlio</vt:lpstr>
      <vt:lpstr>Cynllun Cyflawni a Cherrig Mill</vt:lpstr>
      <vt:lpstr>Rhestr Trafodion Gwariant</vt:lpstr>
      <vt:lpstr>Dadansoddiad Ariannol SPF</vt:lpstr>
      <vt:lpstr>Allbynnau SPF</vt:lpstr>
      <vt:lpstr>Canlyniadau SPF</vt:lpstr>
      <vt:lpstr>Cofrestr Asedau</vt:lpstr>
      <vt:lpstr>Caffael</vt:lpstr>
      <vt:lpstr>Cofrestr Risg</vt:lpstr>
      <vt:lpstr>Risk Guidance</vt:lpstr>
      <vt:lpstr>Data lists</vt:lpstr>
      <vt:lpstr>Interventions</vt:lpstr>
      <vt:lpstr>Output Outcome</vt:lpstr>
      <vt:lpstr>Sheet2</vt:lpstr>
      <vt:lpstr>'Allbynnau SPF'!Ardal_Argraffu</vt:lpstr>
      <vt:lpstr>Caffael!Ardal_Argraffu</vt:lpstr>
      <vt:lpstr>'Canlyniadau SPF'!Ardal_Argraffu</vt:lpstr>
      <vt:lpstr>'Cofrestr Asedau'!Ardal_Argraffu</vt:lpstr>
      <vt:lpstr>'Cynllun Cyflawni a Cherrig Mill'!Ardal_Argraffu</vt:lpstr>
      <vt:lpstr>'Datganiad Hawlio'!Ardal_Argraffu</vt:lpstr>
      <vt:lpstr>'Rhestr Trafodion Gwariant'!Ardal_Argraffu</vt:lpstr>
      <vt:lpstr>'Cofrestr Risg'!Teitlau_Argraffu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caroberts</dc:creator>
  <cp:keywords/>
  <dc:description/>
  <cp:lastModifiedBy>Amanda Jones (ECON A CMND)</cp:lastModifiedBy>
  <cp:revision>0</cp:revision>
  <dcterms:created xsi:type="dcterms:W3CDTF">2023-03-06T15:56:16Z</dcterms:created>
  <dcterms:modified xsi:type="dcterms:W3CDTF">2024-01-17T13:00:22Z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0x0101008743B923F506B448AF96ABBC99FD7B3D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